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atima.elhabib\Desktop\New folder (2)\"/>
    </mc:Choice>
  </mc:AlternateContent>
  <xr:revisionPtr revIDLastSave="0" documentId="8_{8582EEC7-769E-400A-B1EB-04784031CD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1 (2)" sheetId="2" state="hidden" r:id="rId2"/>
  </sheets>
  <definedNames>
    <definedName name="_xlnm._FilterDatabase" localSheetId="1" hidden="1">'Sheet1 (2)'!$J$56:$N$61</definedName>
    <definedName name="_ftn1" localSheetId="0">Sheet1!$A$44</definedName>
    <definedName name="_ftnref1" localSheetId="0">Sheet1!$A$42</definedName>
    <definedName name="_Hlk108983275" localSheetId="0">Sheet1!$A$808</definedName>
    <definedName name="_Hlk108983823" localSheetId="0">Sheet1!$B$808</definedName>
    <definedName name="_Hlk108985755" localSheetId="0">Sheet1!$B$822</definedName>
    <definedName name="_Hlk67211333" localSheetId="0">Sheet1!$C$847</definedName>
    <definedName name="_Hlk73009195" localSheetId="0">Sheet1!$A$569</definedName>
    <definedName name="_Hlk74466031" localSheetId="0">Sheet1!$A$66</definedName>
    <definedName name="_Hlk74650424" localSheetId="0">Sheet1!$A$31</definedName>
    <definedName name="_Hlk74725832" localSheetId="0">Sheet1!$A$108</definedName>
    <definedName name="_Hlk75950772" localSheetId="0">Sheet1!$A$312</definedName>
    <definedName name="_Hlk75951362" localSheetId="0">Sheet1!$A$117</definedName>
    <definedName name="_Hlk78200127" localSheetId="0">Sheet1!#REF!</definedName>
    <definedName name="_Hlk79353798" localSheetId="0">Sheet1!#REF!</definedName>
    <definedName name="_Hlk79921996" localSheetId="0">Sheet1!#REF!</definedName>
    <definedName name="_Hlk80090645" localSheetId="0">Sheet1!$A$387</definedName>
    <definedName name="_Toc106351332" localSheetId="0">Sheet1!$A$448</definedName>
    <definedName name="_Toc109906209" localSheetId="0">Sheet1!$A$449</definedName>
    <definedName name="_Toc46054175" localSheetId="0">Sheet1!$A$377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6" i="2" l="1"/>
  <c r="M87" i="2"/>
  <c r="M88" i="2"/>
  <c r="M85" i="2"/>
  <c r="L86" i="2"/>
  <c r="L87" i="2"/>
  <c r="L88" i="2"/>
  <c r="L85" i="2"/>
  <c r="J75" i="2"/>
  <c r="D88" i="2"/>
  <c r="H88" i="2" s="1"/>
  <c r="C88" i="2"/>
  <c r="B88" i="2"/>
  <c r="D87" i="2"/>
  <c r="H87" i="2" s="1"/>
  <c r="C87" i="2"/>
  <c r="B87" i="2"/>
  <c r="D86" i="2"/>
  <c r="H86" i="2" s="1"/>
  <c r="C86" i="2"/>
  <c r="B86" i="2"/>
  <c r="D85" i="2"/>
  <c r="H85" i="2" s="1"/>
  <c r="C85" i="2"/>
  <c r="B85" i="2"/>
  <c r="D74" i="2"/>
  <c r="H74" i="2" s="1"/>
  <c r="C74" i="2"/>
  <c r="B74" i="2"/>
  <c r="D73" i="2"/>
  <c r="H73" i="2" s="1"/>
  <c r="C73" i="2"/>
  <c r="B73" i="2"/>
  <c r="D72" i="2"/>
  <c r="H72" i="2" s="1"/>
  <c r="C72" i="2"/>
  <c r="B72" i="2"/>
  <c r="D61" i="2"/>
  <c r="H61" i="2" s="1"/>
  <c r="C61" i="2"/>
  <c r="B61" i="2"/>
  <c r="D60" i="2"/>
  <c r="H60" i="2" s="1"/>
  <c r="C60" i="2"/>
  <c r="B60" i="2"/>
  <c r="D59" i="2"/>
  <c r="H59" i="2" s="1"/>
  <c r="C59" i="2"/>
  <c r="B59" i="2"/>
  <c r="G58" i="2"/>
  <c r="D58" i="2"/>
  <c r="C58" i="2"/>
  <c r="B58" i="2"/>
  <c r="H58" i="2" s="1"/>
  <c r="H57" i="2"/>
  <c r="C57" i="2"/>
  <c r="B57" i="2"/>
  <c r="D43" i="2"/>
  <c r="H43" i="2" s="1"/>
  <c r="C43" i="2"/>
  <c r="B43" i="2"/>
  <c r="C42" i="2"/>
  <c r="H42" i="2" s="1"/>
  <c r="B42" i="2"/>
  <c r="D41" i="2"/>
  <c r="C41" i="2"/>
  <c r="H41" i="2" s="1"/>
  <c r="B41" i="2"/>
  <c r="C40" i="2"/>
  <c r="B40" i="2"/>
  <c r="H40" i="2" s="1"/>
  <c r="B28" i="2"/>
  <c r="C28" i="2" s="1"/>
  <c r="C27" i="2"/>
  <c r="C26" i="2"/>
</calcChain>
</file>

<file path=xl/sharedStrings.xml><?xml version="1.0" encoding="utf-8"?>
<sst xmlns="http://schemas.openxmlformats.org/spreadsheetml/2006/main" count="1038" uniqueCount="356">
  <si>
    <t>جدول (1.2)</t>
  </si>
  <si>
    <t xml:space="preserve"> الشركاء المشاركين بالاستبيان حسب قطاع عمل الجهة في إمارة عجمان لعام 2021</t>
  </si>
  <si>
    <t>قطاع عمل الجهة</t>
  </si>
  <si>
    <t>الشركاء</t>
  </si>
  <si>
    <t>النسبة المئوية</t>
  </si>
  <si>
    <t>حكومي محلي</t>
  </si>
  <si>
    <t>حكومي اتحادي</t>
  </si>
  <si>
    <t>المجموع</t>
  </si>
  <si>
    <t>جدول (2.2)</t>
  </si>
  <si>
    <t>رضا الشركاء عن فاعلية الشراكة مع المركز  في إمارة عجمان لعام 2021</t>
  </si>
  <si>
    <t>فاعلية الشراكة</t>
  </si>
  <si>
    <t>مستويات الرضا</t>
  </si>
  <si>
    <t>راضي تماماً</t>
  </si>
  <si>
    <t>راضي</t>
  </si>
  <si>
    <t>محايد</t>
  </si>
  <si>
    <t>غير راضي</t>
  </si>
  <si>
    <t>غير راضي إطلاقاً</t>
  </si>
  <si>
    <t>لا ينطبق</t>
  </si>
  <si>
    <t>إجمالي</t>
  </si>
  <si>
    <t>فاعلية الشراكة مع المركز</t>
  </si>
  <si>
    <t>مدى النتائج المتحققة من الشراكة مع المركز</t>
  </si>
  <si>
    <t xml:space="preserve">التأثير الإيجابي لنتائج الشراكة على الأداء الكلي </t>
  </si>
  <si>
    <t>مدى رضا الشركاء عن المشاريع أو المبادرات الناتجة عن الشراكة</t>
  </si>
  <si>
    <t>جدول (3.2)</t>
  </si>
  <si>
    <t>رضا الشركاء عن أداء الشراكة مع المركز في إمارة عجمان لعام 2021</t>
  </si>
  <si>
    <r>
      <t>أداء</t>
    </r>
    <r>
      <rPr>
        <sz val="8"/>
        <color rgb="FF000000"/>
        <rFont val="Arial"/>
        <family val="2"/>
      </rPr>
      <t> </t>
    </r>
    <r>
      <rPr>
        <sz val="12"/>
        <color rgb="FFFFFFFF"/>
        <rFont val="Sakkal Majalla"/>
      </rPr>
      <t xml:space="preserve"> الشراكة مع المركز</t>
    </r>
  </si>
  <si>
    <t>أداء المركز مع الشركاء بشكل عام</t>
  </si>
  <si>
    <t>الجهود المبذولة من المركز  في توفير المعلومات والبيانات المطلوبة</t>
  </si>
  <si>
    <t>وضوح  إطار وحدود الشراكة بين الطرفين</t>
  </si>
  <si>
    <t>إلتـزام المركز بتنفيذ بنود الشراكة وشروطها</t>
  </si>
  <si>
    <t>الشفافية والوضوح التي يتعامل بها المركز</t>
  </si>
  <si>
    <t>جدول (4.2)</t>
  </si>
  <si>
    <t>رضا الشركاء عن التنسيق والتعاون المشترك مع المركز في إمارة عجمان لعام 2021</t>
  </si>
  <si>
    <t>التنسيق والتعاون المشترك</t>
  </si>
  <si>
    <t>التعاون مع المركز بشكل عام</t>
  </si>
  <si>
    <t>التواصل والتنسيق مع المركز مثل (لقاءات، اجتماعات، رسائل رسمية، وغيرها)</t>
  </si>
  <si>
    <t>قيام المركز بفتح مجال الحوار وتبادل المعرفة والمعلومات</t>
  </si>
  <si>
    <t>جدول (5.2)</t>
  </si>
  <si>
    <t>رضا الشركاء عن أداء العاملين في المركز في إمارة عجمان لعام 2021</t>
  </si>
  <si>
    <t>أداء العاملين في المركز</t>
  </si>
  <si>
    <t>التنسيق والتواصل من قبل  العاملين في المركز بشكل عام</t>
  </si>
  <si>
    <t>سرعة إستجابة العاملين بالمركز للإحتياجات والمتطلبات</t>
  </si>
  <si>
    <t>إلتزام العاملين بالمركز بدقة المواعيد في توفير الخدمات المطلوبة</t>
  </si>
  <si>
    <t>إلمام العاملين بالمركز بمعرفتهم بواجباتهم الوظيفية</t>
  </si>
  <si>
    <t>جميع الحقوق محفوظة – مركز الإحصاء، حكومة عجمان.الإمارات العربية المتحدة @ 2022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</si>
  <si>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</si>
  <si>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</si>
  <si>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</si>
  <si>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</si>
  <si>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</si>
  <si>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</si>
  <si>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</si>
  <si>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</si>
  <si>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</si>
  <si>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</si>
  <si>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 xml:space="preserve">تقرير  رضا الشركاء فى إمارة عجمان 2022
</t>
  </si>
  <si>
    <t xml:space="preserve">مركز عجمان للإحصاء   _تقرير رضا الشركاء فى إمارة عجمان  2022
 لأسعار المستهلك للربع الاول 
في إمارة عجمان 2022    </t>
  </si>
  <si>
    <t>المصدر :مركز عجمان للإحصاء</t>
  </si>
  <si>
    <t>جدول رقم (1.2.3)</t>
  </si>
  <si>
    <t>جدول رقم (1.3.3)</t>
  </si>
  <si>
    <t>جدول رقم (1.4.3)</t>
  </si>
  <si>
    <t>القطاع</t>
  </si>
  <si>
    <t>عدد المنشآت</t>
  </si>
  <si>
    <t>التجارة الداخلية</t>
  </si>
  <si>
    <t>الخدمات</t>
  </si>
  <si>
    <t>التشييد</t>
  </si>
  <si>
    <t>الصناعة التحويلية</t>
  </si>
  <si>
    <t>النقل والتخزين</t>
  </si>
  <si>
    <t>الأنشطة المالية وأنشطة التأمين</t>
  </si>
  <si>
    <t>الصناعة الاستخراجية</t>
  </si>
  <si>
    <r>
      <t>المصدر:مركز عجمان للإحصاء</t>
    </r>
    <r>
      <rPr>
        <sz val="12"/>
        <color theme="1"/>
        <rFont val="Sakkal Majalla"/>
      </rPr>
      <t xml:space="preserve">                       </t>
    </r>
  </si>
  <si>
    <t xml:space="preserve">جدول رقم  (1.2.2) </t>
  </si>
  <si>
    <t>عدد العاملين</t>
  </si>
  <si>
    <t xml:space="preserve">%10.89- </t>
  </si>
  <si>
    <t>%0.68-</t>
  </si>
  <si>
    <t xml:space="preserve">التجارة الداخلية </t>
  </si>
  <si>
    <t>%6.63-</t>
  </si>
  <si>
    <t>%11.86-</t>
  </si>
  <si>
    <t xml:space="preserve">الصناعة الاستخراجية </t>
  </si>
  <si>
    <t>%20.05-</t>
  </si>
  <si>
    <t>المجموع[1]</t>
  </si>
  <si>
    <t>%4.85-</t>
  </si>
  <si>
    <r>
      <t>المصدر:مركز عجمان للإحصاء</t>
    </r>
    <r>
      <rPr>
        <sz val="12"/>
        <color theme="1"/>
        <rFont val="Sakkal Majalla"/>
      </rPr>
      <t xml:space="preserve">                         </t>
    </r>
  </si>
  <si>
    <t xml:space="preserve">[1] المجموع قد لايتطابق بسبب التقريب </t>
  </si>
  <si>
    <t>جدول رقم  (1.1.2)</t>
  </si>
  <si>
    <t>جدول رقم  (2.2.2)</t>
  </si>
  <si>
    <t>القيمة: الدرهم</t>
  </si>
  <si>
    <t>تعويضات العاملين</t>
  </si>
  <si>
    <t>%3.43 -</t>
  </si>
  <si>
    <t>%12.74 -</t>
  </si>
  <si>
    <t>%34.65 -</t>
  </si>
  <si>
    <t>%43.64 -</t>
  </si>
  <si>
    <t>الإجمالي</t>
  </si>
  <si>
    <t xml:space="preserve">المصدر: مركز عجمان للإحصاء        </t>
  </si>
  <si>
    <t>جدول رقم  (1.3.2)</t>
  </si>
  <si>
    <t>الإنتاج الإجمالي</t>
  </si>
  <si>
    <t>%6.98 -</t>
  </si>
  <si>
    <t>%17.18 -</t>
  </si>
  <si>
    <t>%9.97 -</t>
  </si>
  <si>
    <t>%11.44 -</t>
  </si>
  <si>
    <t>%9.09 -</t>
  </si>
  <si>
    <t>%9.08 -</t>
  </si>
  <si>
    <t>%11.35-</t>
  </si>
  <si>
    <r>
      <t>المصدر:مركز عجمان للإحصاء</t>
    </r>
    <r>
      <rPr>
        <sz val="12"/>
        <color theme="1"/>
        <rFont val="Sakkal Majalla"/>
      </rPr>
      <t xml:space="preserve">        </t>
    </r>
  </si>
  <si>
    <t>جدول  رقم (1.4.2)</t>
  </si>
  <si>
    <r>
      <t>القيمة</t>
    </r>
    <r>
      <rPr>
        <sz val="10"/>
        <color rgb="FF000000"/>
        <rFont val="Sakkal Majalla"/>
      </rPr>
      <t>: الدرهم</t>
    </r>
  </si>
  <si>
    <t xml:space="preserve">الاستهلاك الوسيط </t>
  </si>
  <si>
    <t>%19.42 -</t>
  </si>
  <si>
    <t>%8.58 -</t>
  </si>
  <si>
    <t>%0.41 -</t>
  </si>
  <si>
    <t>%5.23 -</t>
  </si>
  <si>
    <t>%4.30 -</t>
  </si>
  <si>
    <t>%11.40 -</t>
  </si>
  <si>
    <t>القيمة المضافة</t>
  </si>
  <si>
    <t>%10.59 -</t>
  </si>
  <si>
    <t>%6.40 -</t>
  </si>
  <si>
    <t>%13.93 -</t>
  </si>
  <si>
    <t>%15.84 -</t>
  </si>
  <si>
    <t>%1.43 -</t>
  </si>
  <si>
    <t>%10.79 -</t>
  </si>
  <si>
    <t>%13.85 -</t>
  </si>
  <si>
    <t>%11.30 -</t>
  </si>
  <si>
    <r>
      <t xml:space="preserve">المصدر: مركز عجمان للإحصاء                           </t>
    </r>
    <r>
      <rPr>
        <sz val="12"/>
        <color theme="1"/>
        <rFont val="Sakkal Majalla"/>
      </rPr>
      <t xml:space="preserve">           </t>
    </r>
  </si>
  <si>
    <t>جدول رقم (1.1.3)</t>
  </si>
  <si>
    <t>النشاط الصناعي</t>
  </si>
  <si>
    <t>صُنع المنتجات الغذائية</t>
  </si>
  <si>
    <t xml:space="preserve"> 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</si>
  <si>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</si>
  <si>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</si>
  <si>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</si>
  <si>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</si>
  <si>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</si>
  <si>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</si>
  <si>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</si>
  <si>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 xml:space="preserve">  صُنع فحم الكوك والمنتجات النفطية المكررة</t>
  </si>
  <si>
    <t xml:space="preserve"> صُنع المواد الكيميائية والمنتجات الكيميائية</t>
  </si>
  <si>
    <t>صُنع منتجات المطاط واللدائن</t>
  </si>
  <si>
    <t xml:space="preserve"> 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</si>
  <si>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</si>
  <si>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</si>
  <si>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</si>
  <si>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 xml:space="preserve"> صُنع المعدات الكهربائية</t>
  </si>
  <si>
    <t xml:space="preserve"> 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</si>
  <si>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</si>
  <si>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</si>
  <si>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 xml:space="preserve"> صُنع الأثاث</t>
  </si>
  <si>
    <t xml:space="preserve"> الصناعات التحويلية الأخرى</t>
  </si>
  <si>
    <t xml:space="preserve"> إصلاح وتركيب الآلات والمعدات</t>
  </si>
  <si>
    <t xml:space="preserve">المصدر:مركز عجمان للإحصاء </t>
  </si>
  <si>
    <t>[1] مجموع النسب قد لا يتطابق بسبب التقريب</t>
  </si>
  <si>
    <t>التوزيع النسبي لإجمالي العاملين في أنشطة الصناعة التحويلية حسب متوسط أعداد العاملين في إمارة عجمان لعام 2020</t>
  </si>
  <si>
    <t>عدد العمال</t>
  </si>
  <si>
    <t>متوسط العمال</t>
  </si>
  <si>
    <t xml:space="preserve">جدول رقم (2.2.3)  </t>
  </si>
  <si>
    <t>التوزيع النسبي لتعويضات العاملين في أنشطة الصناعة التحويلية في إمارة عجمان لعام  2020</t>
  </si>
  <si>
    <t>[1] مجموع النسب قد لايتطابق بسبب التقريب</t>
  </si>
  <si>
    <t>التوزيع النسبي لقيم الإنتاج لأنشطة الصناعة التحويلية في إمارة عجمان لعام  2020</t>
  </si>
  <si>
    <t>قيمة الإنتاج</t>
  </si>
  <si>
    <t xml:space="preserve">المصدر: مركز عجمان للإحصاء                           </t>
  </si>
  <si>
    <t>[1] المجاميع قد لاتتطابق بسبب التقريب</t>
  </si>
  <si>
    <t>التوزيع النسبي لقيم الإستهلاك الوسيط لأنشطة الصناعة التحويلية في إمارة عجمان لعام  2020</t>
  </si>
  <si>
    <t>قيمة الإستهلاك الوسيط</t>
  </si>
  <si>
    <t>[1] المجاميع قد لا تتطابق بسبب التقريب</t>
  </si>
  <si>
    <t xml:space="preserve">جدول رقم (1.5.3) </t>
  </si>
  <si>
    <t>التوزيع النسبي لإجمالي القيمة المضافة لأنشطة الصناعة التحويلية في إمارة عجمان لعام 2020</t>
  </si>
  <si>
    <t>[1] المجموع لا يتطابق بسبب التقريب</t>
  </si>
  <si>
    <t>جدول رقم (1.1.4)</t>
  </si>
  <si>
    <t>الأنشطة  الأخرى للتعدين واستغلال المحاجر</t>
  </si>
  <si>
    <t>أنشطة خدمات دعم التعدين</t>
  </si>
  <si>
    <t>المصدر:مركز عجمان للإحصاء</t>
  </si>
  <si>
    <t xml:space="preserve"> التوزيع النسبي لمنشآت أنشطة الصناعة الإستخراجية حسب الأنشطة في إمارة عجمان لعام  2020 </t>
  </si>
  <si>
    <t>جدول رقم (1.2.4)</t>
  </si>
  <si>
    <t xml:space="preserve">التوزيع النسبي للعاملين في أنشطة الصناعة الإستخراجية في إمارة عجمان لعام   2020  </t>
  </si>
  <si>
    <t xml:space="preserve">النسبة المئوية </t>
  </si>
  <si>
    <t>المصدر: مركز عجمان  للإحصاء</t>
  </si>
  <si>
    <t xml:space="preserve">جدول رقم (2.2.4) </t>
  </si>
  <si>
    <r>
      <t>التوزيع النسبي لتعويضات العاملين في الأنشطة الإستخراجية في إمارة عجمان لعام 2020</t>
    </r>
    <r>
      <rPr>
        <sz val="10"/>
        <color rgb="FF000000"/>
        <rFont val="Sakkal Majalla"/>
      </rPr>
      <t xml:space="preserve"> </t>
    </r>
  </si>
  <si>
    <t>المجموع [1]</t>
  </si>
  <si>
    <r>
      <t>القيمة: الدرهم</t>
    </r>
    <r>
      <rPr>
        <sz val="10"/>
        <color rgb="FF000000"/>
        <rFont val="Sakkal Majalla"/>
      </rPr>
      <t xml:space="preserve"> القيمة: الدرهم</t>
    </r>
  </si>
  <si>
    <t xml:space="preserve">المصدر: مركز عجمان  للإحصاء </t>
  </si>
  <si>
    <t>جدول رقم (1.3.4)</t>
  </si>
  <si>
    <t>التوزيع النسبي لقيم الانتاج لأنشطة الصناعة الإستخراجية فى إمارة عجمان لعام 2020</t>
  </si>
  <si>
    <t xml:space="preserve">المجموع </t>
  </si>
  <si>
    <t>جدول رقم (1.4.4)</t>
  </si>
  <si>
    <t>التوزيع النسبي لقيم  الاستهلاك الوسيط لأنشطة الصناعة الإستخراجية فى إمارة عجمان لعام 2020</t>
  </si>
  <si>
    <t>الاستهلاك الوسيط</t>
  </si>
  <si>
    <t>جدول رقم (1.5.4)</t>
  </si>
  <si>
    <t>التوزيع النسبي لإجمالي القيمة المضافة لأنشطة الصناعة الإستخراجية في إمارة عجمان  لعام 2020</t>
  </si>
  <si>
    <t xml:space="preserve"> القيمة: الدرهم</t>
  </si>
  <si>
    <r>
      <t xml:space="preserve">جدول </t>
    </r>
    <r>
      <rPr>
        <b/>
        <sz val="16"/>
        <color rgb="FF000000"/>
        <rFont val="Sakkal Majalla"/>
      </rPr>
      <t>(1.1.5)</t>
    </r>
  </si>
  <si>
    <t>التوزيع النسبى  لمنشآت أنشطة التجارة الداخلية حسب الأنشطة في إمارة عجمان لعام 2020</t>
  </si>
  <si>
    <t>نوع النشاط</t>
  </si>
  <si>
    <t>تجارة الجملة باستثناء المركبات ذات المحركات والدراجات النارية</t>
  </si>
  <si>
    <t>تجارة التجزئة، باستثناء المركبات ذات المحركات والدراجات النارية</t>
  </si>
  <si>
    <t>تجارة الجملة والتجزئة وإصلاح المركبات ذات المحركات والدراجات النارية</t>
  </si>
  <si>
    <r>
      <t xml:space="preserve">التوزيع النسبي للعاملين في أنشطة </t>
    </r>
    <r>
      <rPr>
        <b/>
        <sz val="14"/>
        <color theme="1"/>
        <rFont val="Sakkal Majalla"/>
      </rPr>
      <t xml:space="preserve">التجارة الداخلية </t>
    </r>
    <r>
      <rPr>
        <b/>
        <sz val="14"/>
        <color rgb="FF000000"/>
        <rFont val="Sakkal Majalla"/>
      </rPr>
      <t xml:space="preserve">في إمارة عجمان لعام 2020 </t>
    </r>
  </si>
  <si>
    <t>تجارة الجملة، باستثناء المركبات ذات المحركات والدراجات النارية</t>
  </si>
  <si>
    <t>التوزيع النسبي لتعويضات العاملين في أنشطة التجارة الداخلية في إمارة عجمان لعام 2020</t>
  </si>
  <si>
    <t>القيمة : الدرهم</t>
  </si>
  <si>
    <r>
      <t>جدول (1.3.5)</t>
    </r>
    <r>
      <rPr>
        <b/>
        <sz val="11"/>
        <color rgb="FF000000"/>
        <rFont val="Times New Roman"/>
        <family val="1"/>
      </rPr>
      <t xml:space="preserve"> </t>
    </r>
  </si>
  <si>
    <t>التوزيع النسبي لقيم الإنتاج الإجمالي لأنشطة التجارة الداخلية في إمارة عجمان لعام 2020</t>
  </si>
  <si>
    <r>
      <t>جدول (1.4.5)</t>
    </r>
    <r>
      <rPr>
        <b/>
        <sz val="11"/>
        <color theme="1"/>
        <rFont val="Times New Roman"/>
        <family val="1"/>
      </rPr>
      <t xml:space="preserve"> </t>
    </r>
  </si>
  <si>
    <t>التوزيع النسبي لقيم الإستهلاك الوسيط لأنشطة التجارة الداخلية في إمارة عجمان لعام 2020</t>
  </si>
  <si>
    <t>الإستهلاك الوسيط</t>
  </si>
  <si>
    <t>الإجمالي [1]</t>
  </si>
  <si>
    <t xml:space="preserve">[1] مجموع الأرقام قد لا يتطابق بسبب التقريب </t>
  </si>
  <si>
    <t xml:space="preserve">جدول رقم (1.5.5) </t>
  </si>
  <si>
    <t>التوزيع النسبي لإجمالي القيمة المضافة لأنشطة التجارة الداخلية في إمارة عجمان لعام 2020</t>
  </si>
  <si>
    <t>الإجمالي[1]</t>
  </si>
  <si>
    <t>جدول رقم (1.1.6)</t>
  </si>
  <si>
    <t>التوزيع النسبي لأنشطة  التشييد حسب عدد المنشآت في إمارة عجمان خلال عام 2020</t>
  </si>
  <si>
    <t>الأنشطة</t>
  </si>
  <si>
    <t>أنشطة التشييد المتخصصة</t>
  </si>
  <si>
    <t>تشييد المباني</t>
  </si>
  <si>
    <t>الهندسة المدنية</t>
  </si>
  <si>
    <r>
      <t>المصدر:مركز عجمان للإحصاء</t>
    </r>
    <r>
      <rPr>
        <sz val="11"/>
        <color theme="1"/>
        <rFont val="Sakkal Majalla"/>
      </rPr>
      <t xml:space="preserve">                          </t>
    </r>
  </si>
  <si>
    <t>جدول رقم (1.1.2.6)</t>
  </si>
  <si>
    <t>التوزيع النسبي لأنشطة التشييد  حسب عدد العاملين في إمارة عجمان خلال عام 2020</t>
  </si>
  <si>
    <t xml:space="preserve">إجمالي العاملين </t>
  </si>
  <si>
    <t xml:space="preserve"> تشييد المباني</t>
  </si>
  <si>
    <t xml:space="preserve">الإجمالي </t>
  </si>
  <si>
    <t xml:space="preserve">المصدر:مركز عجمان للإحصاء                          </t>
  </si>
  <si>
    <t>جدول رقم (2.1.2.6)</t>
  </si>
  <si>
    <r>
      <t xml:space="preserve">إجمالي العاملين في </t>
    </r>
    <r>
      <rPr>
        <b/>
        <sz val="14"/>
        <color theme="1"/>
        <rFont val="Sakkal Majalla"/>
      </rPr>
      <t xml:space="preserve">أنشطة التشييد </t>
    </r>
    <r>
      <rPr>
        <b/>
        <sz val="14"/>
        <color rgb="FF000000"/>
        <rFont val="Sakkal Majalla"/>
      </rPr>
      <t xml:space="preserve">حسب الجنسية والنوع في إمارة عجمان خلال عام 2020 </t>
    </r>
  </si>
  <si>
    <t>مواطن</t>
  </si>
  <si>
    <t>غير مواطن</t>
  </si>
  <si>
    <t>ذكور</t>
  </si>
  <si>
    <t>إناث</t>
  </si>
  <si>
    <t>جدول رقم (2.2.6)</t>
  </si>
  <si>
    <t xml:space="preserve"> التوزيع النسبي لأنشطة التشييد بحسب تعويضات العاملين في إمارة عجمان خلال عام 2020</t>
  </si>
  <si>
    <t>[1] المجموع قد لا يتطابق بسبب التقريب</t>
  </si>
  <si>
    <t>جدول رقم (1.3.6)</t>
  </si>
  <si>
    <t>التوزيع النسبي  لإجمالي قيمة الإنتاج حسب الأنشطة التشييد في إمارة عجمان خلال عام 2020</t>
  </si>
  <si>
    <t xml:space="preserve">الإنتاج </t>
  </si>
  <si>
    <t xml:space="preserve"> المصدر:مركز عجمان للإحصاء                          </t>
  </si>
  <si>
    <t>جدول رقم (1.4.6)</t>
  </si>
  <si>
    <t>التوزيع النسبي لقيم أنشطة التشييد بحسب الإستهلاك الوسيط في إمارة عجمان خلال عام 2020</t>
  </si>
  <si>
    <t>جدول رقم (1.5.6)</t>
  </si>
  <si>
    <t xml:space="preserve"> التوزيع النسبي لأنشطة التشييد بحسب القيمة المضافة في إمارة عجمان خلال عام 2020</t>
  </si>
  <si>
    <t xml:space="preserve">القيمة المضافة </t>
  </si>
  <si>
    <t>جدول رقم  (1.1.7)</t>
  </si>
  <si>
    <t>التوزيع النسبي لإجمالي المنشآت حسب أنشطة الخدمات في إمارة عجمان لعام 2020</t>
  </si>
  <si>
    <t xml:space="preserve"> أنشطة خدمات الأطعمة والمشروبات</t>
  </si>
  <si>
    <t xml:space="preserve"> أنشطة الخدمات الشخصية الأخرى</t>
  </si>
  <si>
    <t xml:space="preserve"> أنشطة المكاتب الرئيسية، والأنشطة الاستشارية في مجال الإدارة</t>
  </si>
  <si>
    <t xml:space="preserve"> أنشطة تقديم الخدمات للمباني وتجميل المواقع</t>
  </si>
  <si>
    <t xml:space="preserve"> أبحاث الإعلان والسوق</t>
  </si>
  <si>
    <t xml:space="preserve"> الأنشطة العقارية</t>
  </si>
  <si>
    <t xml:space="preserve">  الأنشطة الإدارية للمكاتب، وأنشطة الدعم للمكاتب وغير ذلك من أنشطة الدعم للأعمال</t>
  </si>
  <si>
    <t xml:space="preserve"> أنشطة البرمجة الحاسوبية والخبرة الاستشارية وما يتصل بها من أنشطة</t>
  </si>
  <si>
    <t xml:space="preserve"> الأنشطة الإيجارية</t>
  </si>
  <si>
    <t xml:space="preserve"> وكالات السفر ومشغّلو الجولات السياحية وخدمات الحجز والأنشطة المتصلة بها</t>
  </si>
  <si>
    <t xml:space="preserve">  التعليم</t>
  </si>
  <si>
    <t xml:space="preserve"> الأنشطة المعمارية والهندسية، والاختبارات الفنية والتحليل</t>
  </si>
  <si>
    <t xml:space="preserve"> إصلاح أجهزة الحاسوب والسلع الشخصية والمنزلية</t>
  </si>
  <si>
    <t xml:space="preserve">  الأنشطة القانونية وأنشطة المحاسبة</t>
  </si>
  <si>
    <t xml:space="preserve"> الأنشطة المهنية والعلمية والتقنية الأخرى</t>
  </si>
  <si>
    <t xml:space="preserve"> الأنشطة في مجال صحة الإنسان</t>
  </si>
  <si>
    <t xml:space="preserve"> الأنشطة الرياضية وأنشطة التسلية والترفيه</t>
  </si>
  <si>
    <t xml:space="preserve"> الأنشطة الإبداعية والفنون وأنشطة الترفيه</t>
  </si>
  <si>
    <t xml:space="preserve"> أنشطة الاستخدام</t>
  </si>
  <si>
    <t xml:space="preserve"> أنشطة إنتاج الأفلام والبرامج التليفزيونية والتسجيلات الصوتية ونشر الموسيقى</t>
  </si>
  <si>
    <t xml:space="preserve"> أنشطة خدمات المعلومات</t>
  </si>
  <si>
    <t xml:space="preserve"> الإقامة</t>
  </si>
  <si>
    <t xml:space="preserve"> أنشطة العمل الاجتماعي، دون إقامة</t>
  </si>
  <si>
    <t xml:space="preserve">  أنشطة الأمن والتحقيقات</t>
  </si>
  <si>
    <t>أنشطة النشر</t>
  </si>
  <si>
    <t>الأنشطة البيطرية</t>
  </si>
  <si>
    <t xml:space="preserve"> أنشطة المنظمات ذات العضوية</t>
  </si>
  <si>
    <t xml:space="preserve"> أنشطة المكتبات والمحفوظات والمتاحف والأنشطة الثقافية الأخرى</t>
  </si>
  <si>
    <r>
      <t xml:space="preserve">   </t>
    </r>
    <r>
      <rPr>
        <sz val="10"/>
        <color theme="1"/>
        <rFont val="Sakkal Majalla"/>
      </rPr>
      <t xml:space="preserve">المصدر: مركز عجمان للإحصاء                           </t>
    </r>
  </si>
  <si>
    <t>جدول رقم (1.2.7)</t>
  </si>
  <si>
    <t>التوزيع النسبي لإجمالي العاملين  حسب أنشطة الخدمات  في إمارة عجمان لعام 2020</t>
  </si>
  <si>
    <t xml:space="preserve">                                           </t>
  </si>
  <si>
    <t>جدول  رقم (2.2.7)</t>
  </si>
  <si>
    <r>
      <t>ا</t>
    </r>
    <r>
      <rPr>
        <b/>
        <sz val="14"/>
        <color theme="1"/>
        <rFont val="Sakkal Majalla"/>
      </rPr>
      <t>لتوزيع النسبي لإجمالي تعويضات العاملين حسب أنشطة الخدمات  في إمارة عجمان لعام 2020</t>
    </r>
  </si>
  <si>
    <t>جدول رقم (1.3.7)</t>
  </si>
  <si>
    <t>التوزيع النسبي لقيم  إجمالي الإنتاج حسب أنشطة الخدمات في إمارة عجمان لعام 2020</t>
  </si>
  <si>
    <t xml:space="preserve">الإنتاج الإجمالي </t>
  </si>
  <si>
    <t>جدول  رقم (1.4.7)</t>
  </si>
  <si>
    <t>التوزيع النسبي لإجمالي  الإستهلاك الوسيط حسب أنشطة الخدمات في إمارة عجمان لعام 2020</t>
  </si>
  <si>
    <t xml:space="preserve">القيمة : درهم </t>
  </si>
  <si>
    <t xml:space="preserve">  المصدر: مركز عجمان للإحصاء                           </t>
  </si>
  <si>
    <t>جدول رقم  (1.5.7)</t>
  </si>
  <si>
    <t>التوزيع النسبي لإجمالي  القيمة المضافة حسب أنشطة الخدمات في إمارة عجمان لعام 2020</t>
  </si>
  <si>
    <t xml:space="preserve">القيمة المضافة  </t>
  </si>
  <si>
    <t>جدول رقم (1.1.8)</t>
  </si>
  <si>
    <r>
      <t>التوزيع النسبي لإجمالي المنشآت العاملة في قطاع النقل</t>
    </r>
    <r>
      <rPr>
        <sz val="12"/>
        <color theme="1"/>
        <rFont val="Arial"/>
        <family val="2"/>
      </rPr>
      <t xml:space="preserve"> </t>
    </r>
    <r>
      <rPr>
        <b/>
        <sz val="14"/>
        <color theme="1"/>
        <rFont val="Sakkal Majalla"/>
      </rPr>
      <t>والتخزين حسب نوع النشاط في إمارة عجمان خلال عام 2020</t>
    </r>
  </si>
  <si>
    <t>التخزين وأنشطة الدعم للنقل</t>
  </si>
  <si>
    <t>النقل البري والنقل عبر الأنابيب</t>
  </si>
  <si>
    <t xml:space="preserve"> أنشطة البريد ونقل الطرود بواسطة مندوبين</t>
  </si>
  <si>
    <t xml:space="preserve"> النقل المائي</t>
  </si>
  <si>
    <t>الاجمالي</t>
  </si>
  <si>
    <t>جدول رقم ( 1.1.2.8)</t>
  </si>
  <si>
    <t>التوزيع النسبي لإجمالي العاملين في قطاع النقل والتخزين حسب  نوع النشاط في إمارة عجمان خلال عام 2020</t>
  </si>
  <si>
    <t xml:space="preserve">المصدر: مركز عجمان للإحصاء </t>
  </si>
  <si>
    <t>جدول رقم (2.1.2.8)</t>
  </si>
  <si>
    <r>
      <t xml:space="preserve">إجمالي العاملين فى قطاع </t>
    </r>
    <r>
      <rPr>
        <b/>
        <sz val="14"/>
        <color theme="1"/>
        <rFont val="Sakkal Majalla"/>
      </rPr>
      <t xml:space="preserve">النقل والتخزين  </t>
    </r>
    <r>
      <rPr>
        <b/>
        <sz val="14"/>
        <color rgb="FF000000"/>
        <rFont val="Sakkal Majalla"/>
      </rPr>
      <t>حسب الجنسية والنوع في إمارة عجمان خلال عام 2020</t>
    </r>
  </si>
  <si>
    <t>النشاط الاقتصادي</t>
  </si>
  <si>
    <t>المواطنين</t>
  </si>
  <si>
    <t>غير المواطنين</t>
  </si>
  <si>
    <t xml:space="preserve">ذكور </t>
  </si>
  <si>
    <t>اناث</t>
  </si>
  <si>
    <r>
      <t>التوزيع النسبي لقيم تعويضات العاملين حسب نوع النشاط في إمارة عجمان خلال عام 2020</t>
    </r>
    <r>
      <rPr>
        <b/>
        <sz val="14"/>
        <color theme="1"/>
        <rFont val="Sakkal Majalla"/>
      </rPr>
      <t xml:space="preserve"> </t>
    </r>
  </si>
  <si>
    <t>القيمة:درهم</t>
  </si>
  <si>
    <t xml:space="preserve">       المصدر: مركز عجمان للإحصاء </t>
  </si>
  <si>
    <t>[1] مجموع النسب لا يتطابق بسبب التقريب</t>
  </si>
  <si>
    <t>جدول رقم (2.2.8)</t>
  </si>
  <si>
    <r>
      <t>جدول</t>
    </r>
    <r>
      <rPr>
        <sz val="12"/>
        <color theme="1"/>
        <rFont val="Arial"/>
        <family val="2"/>
      </rPr>
      <t xml:space="preserve"> </t>
    </r>
    <r>
      <rPr>
        <b/>
        <sz val="14"/>
        <color theme="1"/>
        <rFont val="Sakkal Majalla"/>
      </rPr>
      <t>رقم( 1.3.8 )</t>
    </r>
  </si>
  <si>
    <t>التوزيع النسبي لقيم الإنتاج حسب نوع النشاط في إمارة عجمان خلال عام 2020</t>
  </si>
  <si>
    <t>قيم الإنتاج</t>
  </si>
  <si>
    <t>جدول رقم (1.4.8)</t>
  </si>
  <si>
    <t>التوزيع النسبي لإجمالي  قيم الاستهلاك الوسيط حسب نوع النشاط في إمارة عجمان خلال عام 2020</t>
  </si>
  <si>
    <t xml:space="preserve">جدول رقم (1.5.8)  </t>
  </si>
  <si>
    <t>التوزيع النسبي لإجمالي القيمة المضافة بحسب نوع النشاط في إمارة عجمان خلال عام 2020</t>
  </si>
  <si>
    <t>جدول رقم (1.1.9)</t>
  </si>
  <si>
    <t xml:space="preserve">التوزيع النسبي لمنشآت الأنشطة المالية وأنشطة التأمين حسب الأنشطة في إمارة عجمان خلال عام 2020 </t>
  </si>
  <si>
    <t xml:space="preserve">عدد  المنشآت </t>
  </si>
  <si>
    <t>أنشطة الخدمات المالية، فيما عدا تمويل التأمين وصناديق المعاشات</t>
  </si>
  <si>
    <t>الأنشطة المساعدة لأنشطة الخدمات المالية وأنشطة التأمين</t>
  </si>
  <si>
    <t>تمويل التأمين وإعادة التأمين وصناديق المعاشات التقاعدية بإستثناء الضمان الاجتماعي الإلزامي</t>
  </si>
  <si>
    <r>
      <t xml:space="preserve">جدول </t>
    </r>
    <r>
      <rPr>
        <b/>
        <sz val="14"/>
        <color theme="1"/>
        <rFont val="Sakkal Majalla"/>
      </rPr>
      <t>رقم</t>
    </r>
    <r>
      <rPr>
        <b/>
        <sz val="14"/>
        <color rgb="FF000000"/>
        <rFont val="Sakkal Majalla"/>
      </rPr>
      <t xml:space="preserve"> (1.1.2.9)</t>
    </r>
  </si>
  <si>
    <t>متوسط عدد العاملين في المنشأة</t>
  </si>
  <si>
    <t>عدد  المنشآت</t>
  </si>
  <si>
    <t xml:space="preserve">الأنشطة </t>
  </si>
  <si>
    <r>
      <t xml:space="preserve"> منشآت الأنشطة المالية وأنشطة التأمين حسب متوسط أعداد العاملين في إمارة عجمان </t>
    </r>
    <r>
      <rPr>
        <b/>
        <sz val="14"/>
        <color theme="1"/>
        <rFont val="Sakkal Majalla"/>
      </rPr>
      <t xml:space="preserve">خلال عام  2020  </t>
    </r>
  </si>
  <si>
    <r>
      <t xml:space="preserve">جدول </t>
    </r>
    <r>
      <rPr>
        <b/>
        <sz val="14"/>
        <color theme="1"/>
        <rFont val="Sakkal Majalla"/>
      </rPr>
      <t>رقم</t>
    </r>
    <r>
      <rPr>
        <b/>
        <sz val="14"/>
        <color rgb="FF000000"/>
        <rFont val="Sakkal Majalla"/>
      </rPr>
      <t xml:space="preserve"> (2.1.2.9)</t>
    </r>
  </si>
  <si>
    <t>العاملين  في الأنشطة المالية وأنشطة التأمين حسب الجنسية والنوع في إمارة عجمان خلال عام 2020</t>
  </si>
  <si>
    <t>النوع</t>
  </si>
  <si>
    <t>مواطنين</t>
  </si>
  <si>
    <t>غيرمواطنين</t>
  </si>
  <si>
    <t>جدول رقم (2.2.9)</t>
  </si>
  <si>
    <t xml:space="preserve">التوزيع النسبي لتعويضات العاملين في الأنشطة المالية وأنشطة التأمين في إمارة عجمان خلال عام 2020 </t>
  </si>
  <si>
    <t xml:space="preserve">المصدر: مركز عجمان للإحصاء                                                                              </t>
  </si>
  <si>
    <t>جدول رقم (1.3.9)</t>
  </si>
  <si>
    <t>التوزيع النسبي لقيم الإنتاج الإجمالي لأنشطة المالية وأنشطة التأمين في إمارة عجمان  خلال عام 2020</t>
  </si>
  <si>
    <t xml:space="preserve">جدول رقم (1.4.9)   </t>
  </si>
  <si>
    <t xml:space="preserve">التوزيع النسبي لقيم الإستهلاك الوسيط للأنشطة المالية وأنشطة التأمين في إمارة عجمان خلال عام  2020 </t>
  </si>
  <si>
    <r>
      <t xml:space="preserve">قيم الإستهلاك </t>
    </r>
    <r>
      <rPr>
        <sz val="11"/>
        <color rgb="FF000000"/>
        <rFont val="Arial"/>
        <family val="2"/>
      </rPr>
      <t xml:space="preserve"> </t>
    </r>
    <r>
      <rPr>
        <sz val="12"/>
        <color rgb="FFFFFFFF"/>
        <rFont val="Sakkal Majalla"/>
      </rPr>
      <t>الوسيط</t>
    </r>
  </si>
  <si>
    <t>جدول رقم (1.5.9)</t>
  </si>
  <si>
    <t xml:space="preserve">التوزيع النسبي لإجمالي القيمة المضافة لأنشطة المالية وأنشطة التأمين في إمارة عجمان خلال عام  2020 </t>
  </si>
  <si>
    <t xml:space="preserve">تقرير  المسوح الاقتصادية لإمارة عجمان لعام 2021
</t>
  </si>
  <si>
    <t xml:space="preserve">معدل التغير في إجمالي العاملين في الأنشطة الاقتصادية حسب القطاع في إمارة عجمان بين عامي2019- 2020 </t>
  </si>
  <si>
    <t xml:space="preserve">جدول رقم  (1.5.2) </t>
  </si>
  <si>
    <t>معدل التغير  في إجمالي الاستهلاك الوسيط للأنشطة الاقتصادية حسب القطاع في إمارة عجمان بين عامي 2019- 2020</t>
  </si>
  <si>
    <t xml:space="preserve">معدل التغير  في  الإنتاج الإجمالي للأنشطة الاقتصادية حسب القطاع في إمارة عجمان بين عامي 2019- 2020 </t>
  </si>
  <si>
    <t xml:space="preserve">معدل التغير  في   تعويضات العاملين في الأنشطة الاقتصادية حسب القطاع في إمارة عجمان بين عامي 2019- 2020 </t>
  </si>
  <si>
    <t>معدل  التغير</t>
  </si>
  <si>
    <t xml:space="preserve"> التوزيع النسبي لإجمالي منشآت الصناعة التحويلية حسب الأنشطة في إمارة عجمان لعام  2020</t>
  </si>
  <si>
    <t>معدل التغير  في  اجمالي القيمة المضافة  للأنشطة الاقتصادية حسب القطاع في إمارة عجمان بين عامي 2019-2020</t>
  </si>
  <si>
    <t xml:space="preserve">إجمالي المنشآت الاقتصادية حسب القطاع في إمارة عجمان لعام 2020
</t>
  </si>
  <si>
    <t>جدول (1.1.2.5)</t>
  </si>
  <si>
    <t>جدول (2.1.2.5)</t>
  </si>
  <si>
    <t xml:space="preserve">القيمة:درهم </t>
  </si>
  <si>
    <t xml:space="preserve">مركز عجمان للإحصاء   _تقرير المسوح الاقتصادية لإمارة عجمان لعام 2021
   </t>
  </si>
  <si>
    <t>%7.38 -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</si>
</sst>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%0.00"/>
    <numFmt numFmtId="165" formatCode="%0.0"/>
    <numFmt numFmtId="166" formatCode="%0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sz val="10"/>
      <color rgb="FF000000"/>
      <name val="Sakkal Majalla"/>
    </font>
    <font>
      <b/>
      <sz val="18"/>
      <color rgb="FF826228"/>
      <name val="Sakkal Majalla"/>
    </font>
    <font>
      <sz val="11"/>
      <color rgb="FFFFFFFF"/>
      <name val="Sakkal Majalla"/>
    </font>
    <font>
      <sz val="11"/>
      <color rgb="FF000000"/>
      <name val="Sakkal Majalla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b/>
      <sz val="14"/>
      <color rgb="FF000000"/>
      <name val="Sakkal Majalla"/>
    </font>
    <font>
      <b/>
      <sz val="12"/>
      <color rgb="FFFFFFFF"/>
      <name val="Sakkal Majalla"/>
    </font>
    <font>
      <b/>
      <sz val="11"/>
      <color rgb="FFFFFFFF"/>
      <name val="Sakkal Majalla"/>
    </font>
    <font>
      <sz val="10"/>
      <color theme="1"/>
      <name val="Arial"/>
      <family val="2"/>
    </font>
    <font>
      <b/>
      <sz val="11"/>
      <color theme="1"/>
      <name val="Sakkal Majalla"/>
    </font>
    <font>
      <sz val="11"/>
      <color theme="1"/>
      <name val="Sakkal Majalla"/>
    </font>
    <font>
      <b/>
      <sz val="16"/>
      <color rgb="FF000000"/>
      <name val="Sakkal Majalla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Sakkal Majalla"/>
    </font>
    <font>
      <sz val="16"/>
      <color theme="1"/>
      <name val="Sakkal Majalla"/>
    </font>
    <font>
      <sz val="12"/>
      <color theme="1"/>
      <name val="Arial"/>
      <family val="2"/>
    </font>
    <font>
      <b/>
      <sz val="11"/>
      <color rgb="FF826228"/>
      <name val="Sakkal Majalla"/>
    </font>
    <font>
      <sz val="11"/>
      <color rgb="FF000000"/>
      <name val="Arial"/>
      <family val="2"/>
    </font>
    <font>
      <sz val="12"/>
      <color theme="0"/>
      <name val="Sakkal Majalla"/>
    </font>
    <font>
      <sz val="11"/>
      <color theme="1"/>
      <name val="Calibri"/>
      <family val="2"/>
      <scheme val="minor"/>
    </font>
    <font>
      <sz val="10"/>
      <name val="Sakkal Majalla"/>
    </font>
  </fonts>
  <fills count="6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4" fillId="0" borderId="1" xfId="0" applyFont="1" applyBorder="1" applyAlignment="1">
      <alignment horizontal="center" vertical="center" readingOrder="2"/>
    </xf>
    <xf numFmtId="9" fontId="4" fillId="0" borderId="1" xfId="0" applyNumberFormat="1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9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9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readingOrder="2"/>
    </xf>
    <xf numFmtId="0" fontId="1" fillId="0" borderId="0" xfId="0" applyFont="1"/>
    <xf numFmtId="0" fontId="7" fillId="2" borderId="1" xfId="0" applyFont="1" applyFill="1" applyBorder="1" applyAlignment="1">
      <alignment horizontal="center" vertical="center" readingOrder="2"/>
    </xf>
    <xf numFmtId="0" fontId="12" fillId="3" borderId="0" xfId="0" applyFont="1" applyFill="1" applyAlignment="1">
      <alignment vertical="center" readingOrder="2"/>
    </xf>
    <xf numFmtId="0" fontId="13" fillId="0" borderId="0" xfId="0" applyFont="1" applyAlignment="1">
      <alignment horizontal="right" vertical="center" readingOrder="2"/>
    </xf>
    <xf numFmtId="0" fontId="4" fillId="0" borderId="0" xfId="0" applyFont="1"/>
    <xf numFmtId="0" fontId="4" fillId="0" borderId="0" xfId="0" applyFont="1" applyAlignment="1">
      <alignment vertical="top" wrapText="1" readingOrder="2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9" fontId="0" fillId="0" borderId="0" xfId="0" applyNumberFormat="1"/>
    <xf numFmtId="0" fontId="3" fillId="2" borderId="1" xfId="0" applyFont="1" applyFill="1" applyBorder="1" applyAlignment="1">
      <alignment vertical="center" readingOrder="2"/>
    </xf>
    <xf numFmtId="0" fontId="15" fillId="0" borderId="0" xfId="0" applyFont="1" applyAlignment="1">
      <alignment horizontal="justify" vertical="center" readingOrder="2"/>
    </xf>
    <xf numFmtId="0" fontId="15" fillId="0" borderId="0" xfId="0" applyFont="1" applyAlignment="1">
      <alignment horizontal="right" vertical="center" readingOrder="2"/>
    </xf>
    <xf numFmtId="0" fontId="11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2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 wrapText="1" readingOrder="2"/>
    </xf>
    <xf numFmtId="3" fontId="3" fillId="2" borderId="1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right" vertical="center" readingOrder="2"/>
    </xf>
    <xf numFmtId="165" fontId="4" fillId="0" borderId="1" xfId="0" applyNumberFormat="1" applyFont="1" applyBorder="1" applyAlignment="1">
      <alignment horizontal="center" vertical="center" wrapText="1" readingOrder="2"/>
    </xf>
    <xf numFmtId="166" fontId="3" fillId="2" borderId="1" xfId="0" applyNumberFormat="1" applyFont="1" applyFill="1" applyBorder="1" applyAlignment="1">
      <alignment horizontal="center" vertical="center" wrapText="1" readingOrder="2"/>
    </xf>
    <xf numFmtId="164" fontId="4" fillId="0" borderId="1" xfId="0" applyNumberFormat="1" applyFont="1" applyBorder="1" applyAlignment="1">
      <alignment horizontal="center" vertical="center" wrapText="1" readingOrder="2"/>
    </xf>
    <xf numFmtId="0" fontId="16" fillId="0" borderId="0" xfId="0" applyFont="1" applyAlignment="1">
      <alignment vertical="center" wrapText="1" readingOrder="2"/>
    </xf>
    <xf numFmtId="16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readingOrder="2"/>
    </xf>
    <xf numFmtId="0" fontId="16" fillId="0" borderId="0" xfId="0" applyFont="1" applyBorder="1" applyAlignment="1">
      <alignment horizontal="center" vertical="center" wrapText="1" readingOrder="2"/>
    </xf>
    <xf numFmtId="0" fontId="5" fillId="0" borderId="0" xfId="0" applyFont="1"/>
    <xf numFmtId="0" fontId="16" fillId="0" borderId="0" xfId="0" applyFont="1" applyBorder="1" applyAlignment="1">
      <alignment horizontal="center" vertical="center" readingOrder="2"/>
    </xf>
    <xf numFmtId="166" fontId="3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readingOrder="2"/>
    </xf>
    <xf numFmtId="0" fontId="1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justify" vertical="center" readingOrder="2"/>
    </xf>
    <xf numFmtId="0" fontId="25" fillId="0" borderId="0" xfId="0" applyFont="1" applyAlignment="1">
      <alignment horizontal="right" vertical="center" readingOrder="2"/>
    </xf>
    <xf numFmtId="0" fontId="11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 readingOrder="2"/>
    </xf>
    <xf numFmtId="0" fontId="20" fillId="0" borderId="0" xfId="0" applyFont="1" applyAlignment="1">
      <alignment horizontal="center" vertical="center" readingOrder="2"/>
    </xf>
    <xf numFmtId="164" fontId="11" fillId="5" borderId="1" xfId="0" applyNumberFormat="1" applyFont="1" applyFill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 readingOrder="2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21" fillId="0" borderId="1" xfId="0" applyFont="1" applyBorder="1" applyAlignment="1">
      <alignment horizontal="center" vertical="center" wrapText="1" readingOrder="2"/>
    </xf>
    <xf numFmtId="3" fontId="21" fillId="0" borderId="1" xfId="0" applyNumberFormat="1" applyFont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3" fontId="8" fillId="4" borderId="1" xfId="0" applyNumberFormat="1" applyFont="1" applyFill="1" applyBorder="1" applyAlignment="1">
      <alignment horizontal="center" vertical="center" wrapText="1" readingOrder="2"/>
    </xf>
    <xf numFmtId="3" fontId="11" fillId="0" borderId="1" xfId="0" applyNumberFormat="1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center" readingOrder="2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 readingOrder="2"/>
    </xf>
    <xf numFmtId="164" fontId="4" fillId="0" borderId="1" xfId="0" applyNumberFormat="1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readingOrder="2"/>
    </xf>
    <xf numFmtId="3" fontId="3" fillId="2" borderId="1" xfId="0" applyNumberFormat="1" applyFont="1" applyFill="1" applyBorder="1" applyAlignment="1">
      <alignment horizontal="center" vertical="center" readingOrder="2"/>
    </xf>
    <xf numFmtId="3" fontId="30" fillId="2" borderId="0" xfId="0" applyNumberFormat="1" applyFont="1" applyFill="1" applyAlignment="1">
      <alignment horizontal="center"/>
    </xf>
    <xf numFmtId="3" fontId="30" fillId="2" borderId="0" xfId="0" applyNumberFormat="1" applyFont="1" applyFill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/>
    </xf>
    <xf numFmtId="10" fontId="0" fillId="0" borderId="0" xfId="2" applyNumberFormat="1" applyFont="1"/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3" applyNumberFormat="1" applyFont="1" applyFill="1" applyBorder="1" applyAlignment="1">
      <alignment horizontal="center" vertical="center" wrapText="1" readingOrder="2"/>
    </xf>
    <xf numFmtId="10" fontId="8" fillId="0" borderId="1" xfId="0" applyNumberFormat="1" applyFont="1" applyBorder="1" applyAlignment="1">
      <alignment horizontal="center" vertical="center" wrapText="1"/>
    </xf>
    <xf numFmtId="10" fontId="8" fillId="5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readingOrder="2"/>
    </xf>
    <xf numFmtId="0" fontId="12" fillId="3" borderId="0" xfId="0" applyFont="1" applyFill="1" applyAlignment="1">
      <alignment horizontal="center" vertical="center" readingOrder="2"/>
    </xf>
    <xf numFmtId="0" fontId="4" fillId="0" borderId="0" xfId="0" applyFont="1" applyAlignment="1">
      <alignment horizontal="right" vertical="top" wrapText="1" readingOrder="2"/>
    </xf>
    <xf numFmtId="0" fontId="4" fillId="0" borderId="0" xfId="0" quotePrefix="1" applyFont="1" applyAlignment="1">
      <alignment horizontal="right" vertical="center" readingOrder="2"/>
    </xf>
    <xf numFmtId="0" fontId="4" fillId="3" borderId="0" xfId="0" applyFont="1" applyFill="1" applyAlignment="1">
      <alignment horizontal="right" vertical="top" wrapText="1" readingOrder="2"/>
    </xf>
    <xf numFmtId="0" fontId="4" fillId="3" borderId="0" xfId="0" applyFont="1" applyFill="1" applyAlignment="1">
      <alignment horizontal="right" vertical="top" readingOrder="2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 wrapText="1" readingOrder="2"/>
    </xf>
    <xf numFmtId="164" fontId="4" fillId="0" borderId="3" xfId="0" applyNumberFormat="1" applyFont="1" applyBorder="1" applyAlignment="1">
      <alignment horizontal="center" vertical="center" wrapText="1" readingOrder="2"/>
    </xf>
    <xf numFmtId="164" fontId="4" fillId="0" borderId="4" xfId="0" applyNumberFormat="1" applyFont="1" applyBorder="1" applyAlignment="1">
      <alignment horizontal="center" vertical="center" wrapText="1" readingOrder="2"/>
    </xf>
    <xf numFmtId="166" fontId="3" fillId="2" borderId="3" xfId="0" applyNumberFormat="1" applyFont="1" applyFill="1" applyBorder="1" applyAlignment="1">
      <alignment horizontal="center" vertical="center" wrapText="1" readingOrder="2"/>
    </xf>
    <xf numFmtId="166" fontId="3" fillId="2" borderId="4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 readingOrder="2"/>
    </xf>
    <xf numFmtId="3" fontId="3" fillId="2" borderId="3" xfId="0" applyNumberFormat="1" applyFont="1" applyFill="1" applyBorder="1" applyAlignment="1">
      <alignment horizontal="center" vertical="center" wrapText="1" readingOrder="2"/>
    </xf>
    <xf numFmtId="3" fontId="3" fillId="2" borderId="4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readingOrder="2"/>
    </xf>
    <xf numFmtId="0" fontId="12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right" vertical="center" wrapText="1" readingOrder="2"/>
    </xf>
    <xf numFmtId="0" fontId="4" fillId="3" borderId="0" xfId="0" applyFont="1" applyFill="1" applyAlignment="1">
      <alignment horizontal="right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32" fillId="0" borderId="0" xfId="1" applyFont="1" applyAlignment="1">
      <alignment horizontal="right" vertical="center" readingOrder="2"/>
    </xf>
    <xf numFmtId="0" fontId="15" fillId="0" borderId="0" xfId="0" applyFont="1"/>
    <xf numFmtId="10" fontId="15" fillId="0" borderId="0" xfId="2" applyNumberFormat="1" applyFont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rgbClr val="82622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C-4E6E-BDB0-8E8D45FFA327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C-4E6E-BDB0-8E8D45FFA3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'Sheet1 (2)'!$D$26:$D$27</c:f>
              <c:strCache>
                <c:ptCount val="2"/>
                <c:pt idx="0">
                  <c:v>حكومي محلي</c:v>
                </c:pt>
                <c:pt idx="1">
                  <c:v>حكومي اتحادي</c:v>
                </c:pt>
              </c:strCache>
            </c:strRef>
          </c:cat>
          <c:val>
            <c:numRef>
              <c:f>'Sheet1 (2)'!$E$26:$E$27</c:f>
              <c:numCache>
                <c:formatCode>0%</c:formatCode>
                <c:ptCount val="2"/>
                <c:pt idx="0">
                  <c:v>0.6875</c:v>
                </c:pt>
                <c:pt idx="1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C-4E6E-BDB0-8E8D45FFA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75617792421745"/>
          <c:y val="5.0925925925925923E-2"/>
          <c:w val="0.50235459447305497"/>
          <c:h val="0.72728565179352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'Sheet1 (2)'!$N$39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(2)'!$M$40:$M$43</c:f>
              <c:strCache>
                <c:ptCount val="4"/>
                <c:pt idx="0">
                  <c:v>فاعلية الشراكة مع المركز</c:v>
                </c:pt>
                <c:pt idx="1">
                  <c:v>التأثير الإيجابي لنتائج الشراكة على الأداء الكلي </c:v>
                </c:pt>
                <c:pt idx="2">
                  <c:v>مدى النتائج المتحققة من الشراكة مع المركز</c:v>
                </c:pt>
                <c:pt idx="3">
                  <c:v>مدى رضا الشركاء عن المشاريع أو المبادرات الناتجة عن الشراكة</c:v>
                </c:pt>
              </c:strCache>
            </c:strRef>
          </c:cat>
          <c:val>
            <c:numRef>
              <c:f>'Sheet1 (2)'!$N$40:$N$43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0.9375</c:v>
                </c:pt>
                <c:pt idx="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0-47CA-B1D7-A0F99979AD34}"/>
            </c:ext>
          </c:extLst>
        </c:ser>
        <c:ser>
          <c:idx val="1"/>
          <c:order val="1"/>
          <c:tx>
            <c:strRef>
              <c:f>'Sheet1 (2)'!$O$39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(2)'!$M$40:$M$43</c:f>
              <c:strCache>
                <c:ptCount val="4"/>
                <c:pt idx="0">
                  <c:v>فاعلية الشراكة مع المركز</c:v>
                </c:pt>
                <c:pt idx="1">
                  <c:v>التأثير الإيجابي لنتائج الشراكة على الأداء الكلي </c:v>
                </c:pt>
                <c:pt idx="2">
                  <c:v>مدى النتائج المتحققة من الشراكة مع المركز</c:v>
                </c:pt>
                <c:pt idx="3">
                  <c:v>مدى رضا الشركاء عن المشاريع أو المبادرات الناتجة عن الشراكة</c:v>
                </c:pt>
              </c:strCache>
            </c:strRef>
          </c:cat>
          <c:val>
            <c:numRef>
              <c:f>'Sheet1 (2)'!$O$40:$O$43</c:f>
              <c:numCache>
                <c:formatCode>0%</c:formatCode>
                <c:ptCount val="4"/>
                <c:pt idx="2">
                  <c:v>6.25E-2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0-47CA-B1D7-A0F99979AD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6870944"/>
        <c:axId val="696880928"/>
      </c:barChart>
      <c:catAx>
        <c:axId val="696870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فاعلية الشراكة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301733494186243E-4"/>
              <c:y val="0.407207640711577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96880928"/>
        <c:crosses val="autoZero"/>
        <c:auto val="1"/>
        <c:lblAlgn val="ctr"/>
        <c:lblOffset val="100"/>
        <c:noMultiLvlLbl val="0"/>
      </c:catAx>
      <c:valAx>
        <c:axId val="696880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النسبة</a:t>
                </a:r>
                <a:r>
                  <a:rPr lang="ar-EG" baseline="0"/>
                  <a:t>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809011373578303"/>
              <c:y val="0.91404491105278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9687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70081864766906"/>
          <c:y val="3.8903625110521665E-2"/>
          <c:w val="0.50177243469566313"/>
          <c:h val="0.72315322653633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'Sheet1 (2)'!$K$56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(2)'!$J$57:$J$61</c:f>
              <c:strCache>
                <c:ptCount val="5"/>
                <c:pt idx="0">
                  <c:v>أداء المركز مع الشركاء بشكل عام</c:v>
                </c:pt>
                <c:pt idx="1">
                  <c:v>وضوح  إطار وحدود الشراكة بين الطرفين</c:v>
                </c:pt>
                <c:pt idx="2">
                  <c:v>الشفافية والوضوح التي يتعامل بها المركز</c:v>
                </c:pt>
                <c:pt idx="3">
                  <c:v>الجهود المبذولة من المركز  في توفير المعلومات والبيانات المطلوبة</c:v>
                </c:pt>
                <c:pt idx="4">
                  <c:v>إلتـزام المركز بتنفيذ بنود الشراكة وشروطها</c:v>
                </c:pt>
              </c:strCache>
            </c:strRef>
          </c:cat>
          <c:val>
            <c:numRef>
              <c:f>'Sheet1 (2)'!$K$57:$K$61</c:f>
              <c:numCache>
                <c:formatCode>0%</c:formatCode>
                <c:ptCount val="5"/>
                <c:pt idx="0">
                  <c:v>1</c:v>
                </c:pt>
                <c:pt idx="1">
                  <c:v>0.9375</c:v>
                </c:pt>
                <c:pt idx="2">
                  <c:v>0.9375</c:v>
                </c:pt>
                <c:pt idx="3">
                  <c:v>0.875</c:v>
                </c:pt>
                <c:pt idx="4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4-4588-AE5A-ED57681AD7AD}"/>
            </c:ext>
          </c:extLst>
        </c:ser>
        <c:ser>
          <c:idx val="1"/>
          <c:order val="1"/>
          <c:tx>
            <c:strRef>
              <c:f>'Sheet1 (2)'!$L$56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(2)'!$J$57:$J$61</c:f>
              <c:strCache>
                <c:ptCount val="5"/>
                <c:pt idx="0">
                  <c:v>أداء المركز مع الشركاء بشكل عام</c:v>
                </c:pt>
                <c:pt idx="1">
                  <c:v>وضوح  إطار وحدود الشراكة بين الطرفين</c:v>
                </c:pt>
                <c:pt idx="2">
                  <c:v>الشفافية والوضوح التي يتعامل بها المركز</c:v>
                </c:pt>
                <c:pt idx="3">
                  <c:v>الجهود المبذولة من المركز  في توفير المعلومات والبيانات المطلوبة</c:v>
                </c:pt>
                <c:pt idx="4">
                  <c:v>إلتـزام المركز بتنفيذ بنود الشراكة وشروطها</c:v>
                </c:pt>
              </c:strCache>
            </c:strRef>
          </c:cat>
          <c:val>
            <c:numRef>
              <c:f>'Sheet1 (2)'!$L$57:$L$61</c:f>
              <c:numCache>
                <c:formatCode>0%</c:formatCode>
                <c:ptCount val="5"/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4-4588-AE5A-ED57681AD7AD}"/>
            </c:ext>
          </c:extLst>
        </c:ser>
        <c:ser>
          <c:idx val="3"/>
          <c:order val="3"/>
          <c:tx>
            <c:strRef>
              <c:f>'Sheet1 (2)'!$N$56</c:f>
              <c:strCache>
                <c:ptCount val="1"/>
                <c:pt idx="0">
                  <c:v>لا ينطبق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(2)'!$J$57:$J$61</c:f>
              <c:strCache>
                <c:ptCount val="5"/>
                <c:pt idx="0">
                  <c:v>أداء المركز مع الشركاء بشكل عام</c:v>
                </c:pt>
                <c:pt idx="1">
                  <c:v>وضوح  إطار وحدود الشراكة بين الطرفين</c:v>
                </c:pt>
                <c:pt idx="2">
                  <c:v>الشفافية والوضوح التي يتعامل بها المركز</c:v>
                </c:pt>
                <c:pt idx="3">
                  <c:v>الجهود المبذولة من المركز  في توفير المعلومات والبيانات المطلوبة</c:v>
                </c:pt>
                <c:pt idx="4">
                  <c:v>إلتـزام المركز بتنفيذ بنود الشراكة وشروطها</c:v>
                </c:pt>
              </c:strCache>
            </c:strRef>
          </c:cat>
          <c:val>
            <c:numRef>
              <c:f>'Sheet1 (2)'!$N$57:$N$61</c:f>
              <c:numCache>
                <c:formatCode>0%</c:formatCode>
                <c:ptCount val="5"/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4-4588-AE5A-ED57681AD7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8"/>
        <c:overlap val="-70"/>
        <c:axId val="696865952"/>
        <c:axId val="6968730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'Sheet1 (2)'!$M$56</c15:sqref>
                        </c15:formulaRef>
                      </c:ext>
                    </c:extLst>
                    <c:strCache>
                      <c:ptCount val="1"/>
                      <c:pt idx="0">
                        <c:v>غير راضي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'Sheet1 (2)'!$J$57:$J$61</c15:sqref>
                        </c15:formulaRef>
                      </c:ext>
                    </c:extLst>
                    <c:strCache>
                      <c:ptCount val="5"/>
                      <c:pt idx="0">
                        <c:v>أداء المركز مع الشركاء بشكل عام</c:v>
                      </c:pt>
                      <c:pt idx="1">
                        <c:v>وضوح  إطار وحدود الشراكة بين الطرفين</c:v>
                      </c:pt>
                      <c:pt idx="2">
                        <c:v>الشفافية والوضوح التي يتعامل بها المركز</c:v>
                      </c:pt>
                      <c:pt idx="3">
                        <c:v>الجهود المبذولة من المركز  في توفير المعلومات والبيانات المطلوبة</c:v>
                      </c:pt>
                      <c:pt idx="4">
                        <c:v>إلتـزام المركز بتنفيذ بنود الشراكة وشروطها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'Sheet1 (2)'!$M$57:$M$61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764-4588-AE5A-ED57681AD7AD}"/>
                  </c:ext>
                </c:extLst>
              </c15:ser>
            </c15:filteredBarSeries>
          </c:ext>
        </c:extLst>
      </c:barChart>
      <c:catAx>
        <c:axId val="696865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أداء الشراكة مع المركز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873015873015872E-2"/>
              <c:y val="0.32210697800705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73024"/>
        <c:crosses val="autoZero"/>
        <c:auto val="1"/>
        <c:lblAlgn val="ctr"/>
        <c:lblOffset val="100"/>
        <c:noMultiLvlLbl val="0"/>
      </c:catAx>
      <c:valAx>
        <c:axId val="6968730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النسبة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459951881014874"/>
              <c:y val="0.87462890055409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6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87248468941385"/>
          <c:y val="5.0925925925925923E-2"/>
          <c:w val="0.4381900699912511"/>
          <c:h val="0.637599883347914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'Sheet1 (2)'!$J$71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(2)'!$I$72:$I$74</c:f>
              <c:strCache>
                <c:ptCount val="3"/>
                <c:pt idx="0">
                  <c:v>التعاون مع المركز بشكل عام</c:v>
                </c:pt>
                <c:pt idx="1">
                  <c:v>التواصل والتنسيق مع المركز مثل (لقاءات، اجتماعات، رسائل رسمية، وغيرها)</c:v>
                </c:pt>
                <c:pt idx="2">
                  <c:v>قيام المركز بفتح مجال الحوار وتبادل المعرفة والمعلومات</c:v>
                </c:pt>
              </c:strCache>
            </c:strRef>
          </c:cat>
          <c:val>
            <c:numRef>
              <c:f>'Sheet1 (2)'!$J$72:$J$74</c:f>
              <c:numCache>
                <c:formatCode>0%</c:formatCode>
                <c:ptCount val="3"/>
                <c:pt idx="0">
                  <c:v>0.9375</c:v>
                </c:pt>
                <c:pt idx="1">
                  <c:v>0.9375</c:v>
                </c:pt>
                <c:pt idx="2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7-4227-A0DB-7AEF5379341C}"/>
            </c:ext>
          </c:extLst>
        </c:ser>
        <c:ser>
          <c:idx val="1"/>
          <c:order val="1"/>
          <c:tx>
            <c:strRef>
              <c:f>'Sheet1 (2)'!$K$71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(2)'!$I$72:$I$74</c:f>
              <c:strCache>
                <c:ptCount val="3"/>
                <c:pt idx="0">
                  <c:v>التعاون مع المركز بشكل عام</c:v>
                </c:pt>
                <c:pt idx="1">
                  <c:v>التواصل والتنسيق مع المركز مثل (لقاءات، اجتماعات، رسائل رسمية، وغيرها)</c:v>
                </c:pt>
                <c:pt idx="2">
                  <c:v>قيام المركز بفتح مجال الحوار وتبادل المعرفة والمعلومات</c:v>
                </c:pt>
              </c:strCache>
            </c:strRef>
          </c:cat>
          <c:val>
            <c:numRef>
              <c:f>'Sheet1 (2)'!$K$72:$K$74</c:f>
              <c:numCache>
                <c:formatCode>0%</c:formatCode>
                <c:ptCount val="3"/>
                <c:pt idx="0">
                  <c:v>6.25E-2</c:v>
                </c:pt>
                <c:pt idx="1">
                  <c:v>6.25E-2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7-4227-A0DB-7AEF537934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96873440"/>
        <c:axId val="696883424"/>
      </c:barChart>
      <c:catAx>
        <c:axId val="696873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التنسيق والتعاون المشترك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777777777777779E-3"/>
              <c:y val="0.4030821668124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83424"/>
        <c:crosses val="autoZero"/>
        <c:auto val="1"/>
        <c:lblAlgn val="ctr"/>
        <c:lblOffset val="100"/>
        <c:noMultiLvlLbl val="0"/>
      </c:catAx>
      <c:valAx>
        <c:axId val="69688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EG"/>
                  <a:t>النسبة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440507436570424"/>
              <c:y val="0.8977770487022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8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'Sheet1 (2)'!$L$84</c:f>
              <c:strCache>
                <c:ptCount val="1"/>
                <c:pt idx="0">
                  <c:v>راضي</c:v>
                </c:pt>
              </c:strCache>
            </c:strRef>
          </c:tx>
          <c:spPr>
            <a:solidFill>
              <a:srgbClr val="826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(2)'!$K$85:$K$88</c:f>
              <c:strCache>
                <c:ptCount val="4"/>
                <c:pt idx="0">
                  <c:v>التنسيق والتواصل من قبل  العاملين في المركز بشكل عام</c:v>
                </c:pt>
                <c:pt idx="1">
                  <c:v>سرعة إستجابة العاملين بالمركز للإحتياجات والمتطلبات</c:v>
                </c:pt>
                <c:pt idx="2">
                  <c:v>إلتزام العاملين بالمركز بدقة المواعيد في توفير الخدمات المطلوبة</c:v>
                </c:pt>
                <c:pt idx="3">
                  <c:v>إلمام العاملين بالمركز بمعرفتهم بواجباتهم الوظيفية</c:v>
                </c:pt>
              </c:strCache>
            </c:strRef>
          </c:cat>
          <c:val>
            <c:numRef>
              <c:f>'Sheet1 (2)'!$L$85:$L$88</c:f>
              <c:numCache>
                <c:formatCode>0%</c:formatCode>
                <c:ptCount val="4"/>
                <c:pt idx="0">
                  <c:v>0.9375</c:v>
                </c:pt>
                <c:pt idx="1">
                  <c:v>0.9375</c:v>
                </c:pt>
                <c:pt idx="2">
                  <c:v>0.9375</c:v>
                </c:pt>
                <c:pt idx="3">
                  <c:v>0.9375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B-490D-9B57-92F68BD7C224}"/>
            </c:ext>
          </c:extLst>
        </c:ser>
        <c:ser>
          <c:idx val="1"/>
          <c:order val="1"/>
          <c:tx>
            <c:strRef>
              <c:f>'Sheet1 (2)'!$M$84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(2)'!$K$85:$K$88</c:f>
              <c:strCache>
                <c:ptCount val="4"/>
                <c:pt idx="0">
                  <c:v>التنسيق والتواصل من قبل  العاملين في المركز بشكل عام</c:v>
                </c:pt>
                <c:pt idx="1">
                  <c:v>سرعة إستجابة العاملين بالمركز للإحتياجات والمتطلبات</c:v>
                </c:pt>
                <c:pt idx="2">
                  <c:v>إلتزام العاملين بالمركز بدقة المواعيد في توفير الخدمات المطلوبة</c:v>
                </c:pt>
                <c:pt idx="3">
                  <c:v>إلمام العاملين بالمركز بمعرفتهم بواجباتهم الوظيفية</c:v>
                </c:pt>
              </c:strCache>
            </c:strRef>
          </c:cat>
          <c:val>
            <c:numRef>
              <c:f>'Sheet1 (2)'!$M$85:$M$88</c:f>
              <c:numCache>
                <c:formatCode>0%</c:formatCode>
                <c:ptCount val="4"/>
                <c:pt idx="0">
                  <c:v>6.25E-2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B-490D-9B57-92F68BD7C2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4856192"/>
        <c:axId val="584862848"/>
      </c:barChart>
      <c:catAx>
        <c:axId val="584856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أداء العاملين فى المركز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584862848"/>
        <c:crosses val="autoZero"/>
        <c:auto val="1"/>
        <c:lblAlgn val="ctr"/>
        <c:lblOffset val="100"/>
        <c:noMultiLvlLbl val="0"/>
      </c:catAx>
      <c:valAx>
        <c:axId val="58486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EG"/>
                  <a:t>النسبة المئوية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4415966754155736"/>
              <c:y val="0.87700787401574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5848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6</xdr:col>
      <xdr:colOff>504825</xdr:colOff>
      <xdr:row>7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57100" y="66675"/>
          <a:ext cx="6686550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66675</xdr:colOff>
      <xdr:row>6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F74AD-7C2D-43E3-A261-4E6806EC02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325075" y="66675"/>
          <a:ext cx="4438650" cy="1085850"/>
        </a:xfrm>
        <a:prstGeom prst="rect">
          <a:avLst/>
        </a:prstGeom>
      </xdr:spPr>
    </xdr:pic>
    <xdr:clientData/>
  </xdr:twoCellAnchor>
  <xdr:twoCellAnchor>
    <xdr:from>
      <xdr:col>0</xdr:col>
      <xdr:colOff>3990975</xdr:colOff>
      <xdr:row>19</xdr:row>
      <xdr:rowOff>38100</xdr:rowOff>
    </xdr:from>
    <xdr:to>
      <xdr:col>3</xdr:col>
      <xdr:colOff>733425</xdr:colOff>
      <xdr:row>31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A97709-7F22-40F6-A9E5-77986048A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552451</xdr:colOff>
      <xdr:row>23</xdr:row>
      <xdr:rowOff>9525</xdr:rowOff>
    </xdr:from>
    <xdr:to>
      <xdr:col>14</xdr:col>
      <xdr:colOff>161926</xdr:colOff>
      <xdr:row>35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64B548-3BD5-4EAE-A6EE-8A7DDA415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1171575</xdr:colOff>
      <xdr:row>45</xdr:row>
      <xdr:rowOff>47624</xdr:rowOff>
    </xdr:from>
    <xdr:to>
      <xdr:col>6</xdr:col>
      <xdr:colOff>504825</xdr:colOff>
      <xdr:row>54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CE5118-4112-BBCF-CF2D-8AA782387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1285876</xdr:colOff>
      <xdr:row>69</xdr:row>
      <xdr:rowOff>190500</xdr:rowOff>
    </xdr:from>
    <xdr:to>
      <xdr:col>9</xdr:col>
      <xdr:colOff>23814</xdr:colOff>
      <xdr:row>75</xdr:row>
      <xdr:rowOff>228600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A9A5D5D-DFFB-FB9B-3FDB-B5DCAE67E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1857375</xdr:colOff>
      <xdr:row>77</xdr:row>
      <xdr:rowOff>76200</xdr:rowOff>
    </xdr:from>
    <xdr:to>
      <xdr:col>8</xdr:col>
      <xdr:colOff>171450</xdr:colOff>
      <xdr:row>89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0AE098-F514-5AFE-1DA2-9021F3E6F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924"/>
  <sheetViews>
    <sheetView showGridLines="0" rightToLeft="1" tabSelected="1" workbookViewId="0">
      <selection activeCell="A825" sqref="A825:XFD825"/>
    </sheetView>
  </sheetViews>
  <sheetFormatPr defaultRowHeight="15" x14ac:dyDescent="0.25"/>
  <cols>
    <col min="1" max="1" width="29.28515625" customWidth="1"/>
    <col min="2" max="2" width="14.140625" customWidth="1"/>
    <col min="3" max="3" width="18.5703125" customWidth="1"/>
    <col min="4" max="4" width="14.42578125" customWidth="1"/>
    <col min="6" max="6" width="9.140625" customWidth="1"/>
    <col min="8" max="8" width="8.7109375" customWidth="1"/>
  </cols>
  <sheetData>
    <row r="8" spans="1:13" ht="53.25" customHeight="1" x14ac:dyDescent="0.25">
      <c r="A8" s="132" t="s">
        <v>341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18.75" x14ac:dyDescent="0.45">
      <c r="A9" s="1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3" ht="40.5" customHeight="1" x14ac:dyDescent="0.25">
      <c r="A10" s="133" t="s">
        <v>45</v>
      </c>
      <c r="B10" s="133"/>
      <c r="C10" s="133"/>
      <c r="D10" s="133"/>
      <c r="E10" s="133"/>
      <c r="F10" s="133"/>
      <c r="G10" s="15"/>
      <c r="H10" s="15"/>
      <c r="I10" s="15"/>
      <c r="J10" s="15"/>
      <c r="K10" s="15"/>
    </row>
    <row r="11" spans="1:13" ht="24.75" customHeight="1" x14ac:dyDescent="0.45">
      <c r="A11" s="134" t="s">
        <v>46</v>
      </c>
      <c r="B11" s="134"/>
      <c r="C11" s="134"/>
      <c r="D11" s="134"/>
      <c r="E11" s="134"/>
      <c r="F11" s="134"/>
      <c r="G11" s="14"/>
      <c r="H11" s="14"/>
      <c r="I11" s="14"/>
      <c r="J11" s="14"/>
      <c r="K11" s="14"/>
    </row>
    <row r="12" spans="1:13" ht="24.75" customHeight="1" x14ac:dyDescent="0.45">
      <c r="A12" s="135" t="s">
        <v>354</v>
      </c>
      <c r="B12" s="136"/>
      <c r="C12" s="136"/>
      <c r="D12" s="136"/>
      <c r="E12" s="136"/>
      <c r="F12" s="14"/>
      <c r="G12" s="14"/>
      <c r="H12" s="14"/>
      <c r="I12" s="14"/>
      <c r="J12" s="14"/>
      <c r="K12" s="14"/>
    </row>
    <row r="13" spans="1:13" x14ac:dyDescent="0.25">
      <c r="A13" s="16" t="s">
        <v>47</v>
      </c>
      <c r="B13" s="16" t="s">
        <v>48</v>
      </c>
      <c r="C13" s="16" t="s">
        <v>49</v>
      </c>
      <c r="D13" s="16" t="s">
        <v>50</v>
      </c>
    </row>
    <row r="14" spans="1:13" x14ac:dyDescent="0.25">
      <c r="A14" s="17" t="s">
        <v>51</v>
      </c>
      <c r="B14" s="17" t="s">
        <v>52</v>
      </c>
      <c r="C14" s="17" t="s">
        <v>53</v>
      </c>
      <c r="D14" s="17" t="s">
        <v>54</v>
      </c>
    </row>
    <row r="15" spans="1:13" x14ac:dyDescent="0.25">
      <c r="A15" s="17"/>
      <c r="B15" s="17"/>
      <c r="C15" s="17"/>
      <c r="D15" s="17"/>
    </row>
    <row r="16" spans="1:13" x14ac:dyDescent="0.25">
      <c r="A16" s="17"/>
      <c r="B16" s="17"/>
      <c r="C16" s="17"/>
      <c r="D16" s="17"/>
    </row>
    <row r="17" spans="1:6" ht="21.75" x14ac:dyDescent="0.25">
      <c r="A17" s="124" t="s">
        <v>84</v>
      </c>
      <c r="B17" s="124"/>
      <c r="C17" s="26"/>
      <c r="D17" s="26"/>
    </row>
    <row r="18" spans="1:6" ht="39.75" customHeight="1" x14ac:dyDescent="0.25">
      <c r="A18" s="137" t="s">
        <v>350</v>
      </c>
      <c r="B18" s="137"/>
      <c r="C18" s="107"/>
      <c r="D18" s="107"/>
      <c r="E18" s="26"/>
      <c r="F18" s="26"/>
    </row>
    <row r="19" spans="1:6" ht="24" customHeight="1" x14ac:dyDescent="0.25">
      <c r="A19" s="123" t="s">
        <v>61</v>
      </c>
      <c r="B19" s="101" t="s">
        <v>62</v>
      </c>
      <c r="C19" s="99"/>
      <c r="D19" s="99"/>
      <c r="E19" s="26"/>
      <c r="F19" s="26"/>
    </row>
    <row r="20" spans="1:6" ht="27" customHeight="1" x14ac:dyDescent="0.25">
      <c r="A20" s="123"/>
      <c r="B20" s="101">
        <v>2020</v>
      </c>
      <c r="C20" s="99"/>
      <c r="D20" s="99"/>
      <c r="E20" s="26"/>
      <c r="F20" s="26"/>
    </row>
    <row r="21" spans="1:6" ht="19.5" customHeight="1" x14ac:dyDescent="0.25">
      <c r="A21" s="101" t="s">
        <v>69</v>
      </c>
      <c r="B21" s="106">
        <v>15</v>
      </c>
      <c r="C21" s="99"/>
      <c r="D21" s="99"/>
      <c r="E21" s="26"/>
      <c r="F21" s="26"/>
    </row>
    <row r="22" spans="1:6" ht="15.75" customHeight="1" x14ac:dyDescent="0.25">
      <c r="A22" s="101" t="s">
        <v>66</v>
      </c>
      <c r="B22" s="36">
        <v>6134</v>
      </c>
      <c r="C22" s="99"/>
      <c r="D22" s="99"/>
      <c r="E22" s="26"/>
      <c r="F22" s="26"/>
    </row>
    <row r="23" spans="1:6" ht="14.25" customHeight="1" x14ac:dyDescent="0.25">
      <c r="A23" s="101" t="s">
        <v>65</v>
      </c>
      <c r="B23" s="105">
        <v>10059</v>
      </c>
      <c r="C23" s="99"/>
      <c r="D23" s="99"/>
      <c r="E23" s="26"/>
      <c r="F23" s="26"/>
    </row>
    <row r="24" spans="1:6" ht="21.75" customHeight="1" x14ac:dyDescent="0.25">
      <c r="A24" s="101" t="s">
        <v>63</v>
      </c>
      <c r="B24" s="105">
        <v>19013</v>
      </c>
      <c r="C24" s="99"/>
      <c r="D24" s="99"/>
      <c r="E24" s="26"/>
      <c r="F24" s="26"/>
    </row>
    <row r="25" spans="1:6" ht="23.25" customHeight="1" x14ac:dyDescent="0.25">
      <c r="A25" s="101" t="s">
        <v>67</v>
      </c>
      <c r="B25" s="106">
        <v>623</v>
      </c>
      <c r="C25" s="99"/>
      <c r="D25" s="99"/>
      <c r="E25" s="26"/>
      <c r="F25" s="26"/>
    </row>
    <row r="26" spans="1:6" ht="13.5" customHeight="1" x14ac:dyDescent="0.25">
      <c r="A26" s="101" t="s">
        <v>64</v>
      </c>
      <c r="B26" s="105">
        <v>14339</v>
      </c>
      <c r="C26" s="99"/>
      <c r="D26" s="99"/>
      <c r="E26" s="26"/>
      <c r="F26" s="26"/>
    </row>
    <row r="27" spans="1:6" ht="18.75" x14ac:dyDescent="0.25">
      <c r="A27" s="101" t="s">
        <v>68</v>
      </c>
      <c r="B27" s="106">
        <v>261</v>
      </c>
    </row>
    <row r="28" spans="1:6" ht="18.75" x14ac:dyDescent="0.25">
      <c r="A28" s="101" t="s">
        <v>7</v>
      </c>
      <c r="B28" s="43">
        <v>50444</v>
      </c>
    </row>
    <row r="29" spans="1:6" ht="18.75" x14ac:dyDescent="0.25">
      <c r="A29" s="25" t="s">
        <v>82</v>
      </c>
      <c r="E29" s="100"/>
    </row>
    <row r="31" spans="1:6" ht="21.75" x14ac:dyDescent="0.25">
      <c r="A31" s="124" t="s">
        <v>71</v>
      </c>
      <c r="B31" s="124"/>
      <c r="C31" s="124"/>
      <c r="D31" s="124"/>
    </row>
    <row r="32" spans="1:6" ht="46.5" customHeight="1" x14ac:dyDescent="0.25">
      <c r="A32" s="138" t="s">
        <v>342</v>
      </c>
      <c r="B32" s="138"/>
      <c r="C32" s="138"/>
      <c r="D32" s="138"/>
    </row>
    <row r="33" spans="1:5" ht="18" x14ac:dyDescent="0.25">
      <c r="A33" s="121" t="s">
        <v>61</v>
      </c>
      <c r="B33" s="122" t="s">
        <v>72</v>
      </c>
      <c r="C33" s="122"/>
      <c r="D33" s="123" t="s">
        <v>347</v>
      </c>
    </row>
    <row r="34" spans="1:5" ht="18.75" x14ac:dyDescent="0.25">
      <c r="A34" s="121"/>
      <c r="B34" s="102">
        <v>2019</v>
      </c>
      <c r="C34" s="102">
        <v>2020</v>
      </c>
      <c r="D34" s="123"/>
    </row>
    <row r="35" spans="1:5" ht="18.75" customHeight="1" x14ac:dyDescent="0.25">
      <c r="A35" s="102" t="s">
        <v>78</v>
      </c>
      <c r="B35" s="30">
        <v>404</v>
      </c>
      <c r="C35" s="38">
        <v>323</v>
      </c>
      <c r="D35" s="37" t="s">
        <v>79</v>
      </c>
      <c r="E35" s="100"/>
    </row>
    <row r="36" spans="1:5" ht="18.75" x14ac:dyDescent="0.25">
      <c r="A36" s="102" t="s">
        <v>66</v>
      </c>
      <c r="B36" s="29">
        <v>74245</v>
      </c>
      <c r="C36" s="36">
        <v>69319</v>
      </c>
      <c r="D36" s="38" t="s">
        <v>76</v>
      </c>
      <c r="E36" s="100"/>
    </row>
    <row r="37" spans="1:5" ht="18.75" x14ac:dyDescent="0.25">
      <c r="A37" s="102" t="s">
        <v>65</v>
      </c>
      <c r="B37" s="104">
        <v>116449</v>
      </c>
      <c r="C37" s="36">
        <v>103767</v>
      </c>
      <c r="D37" s="37" t="s">
        <v>73</v>
      </c>
      <c r="E37" s="100"/>
    </row>
    <row r="38" spans="1:5" ht="18.75" x14ac:dyDescent="0.25">
      <c r="A38" s="102" t="s">
        <v>75</v>
      </c>
      <c r="B38" s="104">
        <v>75580</v>
      </c>
      <c r="C38" s="36">
        <v>76505</v>
      </c>
      <c r="D38" s="112">
        <v>1.2200000000000001E-2</v>
      </c>
      <c r="E38" s="100"/>
    </row>
    <row r="39" spans="1:5" ht="18.75" x14ac:dyDescent="0.25">
      <c r="A39" s="102" t="s">
        <v>67</v>
      </c>
      <c r="B39" s="104">
        <v>7631</v>
      </c>
      <c r="C39" s="36">
        <v>6726</v>
      </c>
      <c r="D39" s="37" t="s">
        <v>77</v>
      </c>
      <c r="E39" s="100"/>
    </row>
    <row r="40" spans="1:5" ht="18.75" x14ac:dyDescent="0.25">
      <c r="A40" s="102" t="s">
        <v>64</v>
      </c>
      <c r="B40" s="104">
        <v>79649</v>
      </c>
      <c r="C40" s="36">
        <v>79107</v>
      </c>
      <c r="D40" s="37" t="s">
        <v>74</v>
      </c>
      <c r="E40" s="100"/>
    </row>
    <row r="41" spans="1:5" ht="18.75" x14ac:dyDescent="0.25">
      <c r="A41" s="102" t="s">
        <v>68</v>
      </c>
      <c r="B41" s="104">
        <v>1386</v>
      </c>
      <c r="C41" s="36">
        <v>2361</v>
      </c>
      <c r="D41" s="46">
        <v>0.70350000000000001</v>
      </c>
      <c r="E41" s="100"/>
    </row>
    <row r="42" spans="1:5" ht="18.75" x14ac:dyDescent="0.25">
      <c r="A42" s="102" t="s">
        <v>80</v>
      </c>
      <c r="B42" s="40">
        <v>355344</v>
      </c>
      <c r="C42" s="39">
        <v>338108</v>
      </c>
      <c r="D42" s="39" t="s">
        <v>81</v>
      </c>
      <c r="E42" s="100"/>
    </row>
    <row r="43" spans="1:5" ht="18.75" x14ac:dyDescent="0.25">
      <c r="A43" s="25" t="s">
        <v>82</v>
      </c>
      <c r="E43" s="100"/>
    </row>
    <row r="44" spans="1:5" s="171" customFormat="1" x14ac:dyDescent="0.35">
      <c r="A44" s="170" t="s">
        <v>83</v>
      </c>
      <c r="E44" s="172"/>
    </row>
    <row r="45" spans="1:5" x14ac:dyDescent="0.25">
      <c r="A45" s="34"/>
      <c r="E45" s="100"/>
    </row>
    <row r="46" spans="1:5" x14ac:dyDescent="0.25">
      <c r="E46" s="100"/>
    </row>
    <row r="47" spans="1:5" x14ac:dyDescent="0.25">
      <c r="E47" s="100"/>
    </row>
    <row r="48" spans="1:5" ht="21.75" x14ac:dyDescent="0.25">
      <c r="A48" s="124" t="s">
        <v>85</v>
      </c>
      <c r="B48" s="124"/>
      <c r="C48" s="124"/>
      <c r="D48" s="124"/>
      <c r="E48" s="100"/>
    </row>
    <row r="49" spans="1:5" ht="47.25" customHeight="1" x14ac:dyDescent="0.25">
      <c r="A49" s="125" t="s">
        <v>346</v>
      </c>
      <c r="B49" s="125"/>
      <c r="C49" s="125"/>
      <c r="D49" s="125"/>
      <c r="E49" s="100"/>
    </row>
    <row r="50" spans="1:5" x14ac:dyDescent="0.25">
      <c r="A50" s="42" t="s">
        <v>86</v>
      </c>
      <c r="E50" s="100"/>
    </row>
    <row r="51" spans="1:5" ht="18" x14ac:dyDescent="0.25">
      <c r="A51" s="121" t="s">
        <v>61</v>
      </c>
      <c r="B51" s="122" t="s">
        <v>87</v>
      </c>
      <c r="C51" s="122"/>
      <c r="D51" s="123" t="s">
        <v>347</v>
      </c>
      <c r="E51" s="100"/>
    </row>
    <row r="52" spans="1:5" ht="18" x14ac:dyDescent="0.25">
      <c r="A52" s="121"/>
      <c r="B52" s="103">
        <v>2019</v>
      </c>
      <c r="C52" s="103">
        <v>2020</v>
      </c>
      <c r="D52" s="123"/>
      <c r="E52" s="100"/>
    </row>
    <row r="53" spans="1:5" ht="18.75" x14ac:dyDescent="0.25">
      <c r="A53" s="102" t="s">
        <v>78</v>
      </c>
      <c r="B53" s="104">
        <v>18216717</v>
      </c>
      <c r="C53" s="36">
        <v>10266768</v>
      </c>
      <c r="D53" s="37" t="s">
        <v>91</v>
      </c>
      <c r="E53" s="100"/>
    </row>
    <row r="54" spans="1:5" ht="18.75" x14ac:dyDescent="0.25">
      <c r="A54" s="102" t="s">
        <v>66</v>
      </c>
      <c r="B54" s="104">
        <v>2139498893</v>
      </c>
      <c r="C54" s="29">
        <v>1866914645</v>
      </c>
      <c r="D54" s="37" t="s">
        <v>89</v>
      </c>
      <c r="E54" s="100"/>
    </row>
    <row r="55" spans="1:5" ht="18.75" x14ac:dyDescent="0.25">
      <c r="A55" s="102" t="s">
        <v>65</v>
      </c>
      <c r="B55" s="104">
        <v>2474555680</v>
      </c>
      <c r="C55" s="36">
        <v>2389682883</v>
      </c>
      <c r="D55" s="37" t="s">
        <v>88</v>
      </c>
      <c r="E55" s="100"/>
    </row>
    <row r="56" spans="1:5" ht="18.75" x14ac:dyDescent="0.25">
      <c r="A56" s="102" t="s">
        <v>75</v>
      </c>
      <c r="B56" s="29">
        <v>1871479935</v>
      </c>
      <c r="C56" s="36">
        <v>2176567194</v>
      </c>
      <c r="D56" s="113">
        <v>0.16300000000000001</v>
      </c>
      <c r="E56" s="100"/>
    </row>
    <row r="57" spans="1:5" ht="18.75" x14ac:dyDescent="0.25">
      <c r="A57" s="102" t="s">
        <v>67</v>
      </c>
      <c r="B57" s="104">
        <v>162166924</v>
      </c>
      <c r="C57" s="29">
        <v>105970667</v>
      </c>
      <c r="D57" s="37" t="s">
        <v>90</v>
      </c>
      <c r="E57" s="100"/>
    </row>
    <row r="58" spans="1:5" ht="18.75" x14ac:dyDescent="0.25">
      <c r="A58" s="102" t="s">
        <v>64</v>
      </c>
      <c r="B58" s="104">
        <v>2652571776</v>
      </c>
      <c r="C58" s="36">
        <v>2792206588</v>
      </c>
      <c r="D58" s="46">
        <v>5.2600000000000001E-2</v>
      </c>
      <c r="E58" s="100"/>
    </row>
    <row r="59" spans="1:5" ht="18.75" x14ac:dyDescent="0.25">
      <c r="A59" s="102" t="s">
        <v>68</v>
      </c>
      <c r="B59" s="104">
        <v>286620813</v>
      </c>
      <c r="C59" s="29">
        <v>534153529</v>
      </c>
      <c r="D59" s="46">
        <v>0.86360000000000003</v>
      </c>
      <c r="E59" s="100"/>
    </row>
    <row r="60" spans="1:5" ht="18.75" x14ac:dyDescent="0.25">
      <c r="A60" s="102" t="s">
        <v>92</v>
      </c>
      <c r="B60" s="31">
        <v>9605110738</v>
      </c>
      <c r="C60" s="43">
        <v>9875762274</v>
      </c>
      <c r="D60" s="44">
        <v>2.8199999999999999E-2</v>
      </c>
      <c r="E60" s="100"/>
    </row>
    <row r="61" spans="1:5" x14ac:dyDescent="0.25">
      <c r="A61" s="25" t="s">
        <v>93</v>
      </c>
      <c r="E61" s="100"/>
    </row>
    <row r="62" spans="1:5" x14ac:dyDescent="0.25">
      <c r="E62" s="100"/>
    </row>
    <row r="63" spans="1:5" x14ac:dyDescent="0.25">
      <c r="E63" s="100"/>
    </row>
    <row r="64" spans="1:5" x14ac:dyDescent="0.25">
      <c r="E64" s="100"/>
    </row>
    <row r="65" spans="1:5" ht="21.75" x14ac:dyDescent="0.25">
      <c r="A65" s="124" t="s">
        <v>94</v>
      </c>
      <c r="B65" s="124"/>
      <c r="C65" s="124"/>
      <c r="D65" s="124"/>
      <c r="E65" s="100"/>
    </row>
    <row r="66" spans="1:5" ht="41.25" customHeight="1" x14ac:dyDescent="0.25">
      <c r="A66" s="129" t="s">
        <v>345</v>
      </c>
      <c r="B66" s="129"/>
      <c r="C66" s="129"/>
      <c r="D66" s="129"/>
      <c r="E66" s="100"/>
    </row>
    <row r="67" spans="1:5" x14ac:dyDescent="0.25">
      <c r="A67" s="42" t="s">
        <v>86</v>
      </c>
      <c r="E67" s="100"/>
    </row>
    <row r="68" spans="1:5" ht="18.75" x14ac:dyDescent="0.25">
      <c r="A68" s="121" t="s">
        <v>61</v>
      </c>
      <c r="B68" s="121" t="s">
        <v>95</v>
      </c>
      <c r="C68" s="121"/>
      <c r="D68" s="123" t="s">
        <v>347</v>
      </c>
      <c r="E68" s="100"/>
    </row>
    <row r="69" spans="1:5" ht="18.75" x14ac:dyDescent="0.25">
      <c r="A69" s="126"/>
      <c r="B69" s="114">
        <v>2019</v>
      </c>
      <c r="C69" s="115">
        <v>2020</v>
      </c>
      <c r="D69" s="131"/>
      <c r="E69" s="100"/>
    </row>
    <row r="70" spans="1:5" ht="18.75" x14ac:dyDescent="0.25">
      <c r="A70" s="102" t="s">
        <v>78</v>
      </c>
      <c r="B70" s="29">
        <v>152332898</v>
      </c>
      <c r="C70" s="36">
        <v>138504389</v>
      </c>
      <c r="D70" s="37" t="s">
        <v>101</v>
      </c>
      <c r="E70" s="100"/>
    </row>
    <row r="71" spans="1:5" ht="18.75" x14ac:dyDescent="0.25">
      <c r="A71" s="102" t="s">
        <v>66</v>
      </c>
      <c r="B71" s="29">
        <v>15067828445</v>
      </c>
      <c r="C71" s="29">
        <v>14016608021</v>
      </c>
      <c r="D71" s="37" t="s">
        <v>96</v>
      </c>
      <c r="E71" s="100"/>
    </row>
    <row r="72" spans="1:5" ht="18.75" x14ac:dyDescent="0.25">
      <c r="A72" s="102" t="s">
        <v>65</v>
      </c>
      <c r="B72" s="29">
        <v>16146562497</v>
      </c>
      <c r="C72" s="36">
        <v>13372340261</v>
      </c>
      <c r="D72" s="37" t="s">
        <v>97</v>
      </c>
      <c r="E72" s="100"/>
    </row>
    <row r="73" spans="1:5" ht="18.75" x14ac:dyDescent="0.25">
      <c r="A73" s="102" t="s">
        <v>75</v>
      </c>
      <c r="B73" s="29">
        <v>8628360635</v>
      </c>
      <c r="C73" s="36">
        <v>7641602657</v>
      </c>
      <c r="D73" s="38" t="s">
        <v>99</v>
      </c>
      <c r="E73" s="100"/>
    </row>
    <row r="74" spans="1:5" ht="18.75" x14ac:dyDescent="0.25">
      <c r="A74" s="102" t="s">
        <v>64</v>
      </c>
      <c r="B74" s="29">
        <v>10330161141</v>
      </c>
      <c r="C74" s="36">
        <v>9300429374</v>
      </c>
      <c r="D74" s="37" t="s">
        <v>98</v>
      </c>
      <c r="E74" s="100"/>
    </row>
    <row r="75" spans="1:5" ht="18.75" x14ac:dyDescent="0.25">
      <c r="A75" s="102" t="s">
        <v>67</v>
      </c>
      <c r="B75" s="29">
        <v>635375893</v>
      </c>
      <c r="C75" s="29">
        <v>577634839</v>
      </c>
      <c r="D75" s="37" t="s">
        <v>100</v>
      </c>
      <c r="E75" s="100"/>
    </row>
    <row r="76" spans="1:5" ht="18.75" x14ac:dyDescent="0.25">
      <c r="A76" s="102" t="s">
        <v>68</v>
      </c>
      <c r="B76" s="29">
        <v>1103738098</v>
      </c>
      <c r="C76" s="36">
        <v>1107922801</v>
      </c>
      <c r="D76" s="46">
        <v>3.8E-3</v>
      </c>
      <c r="E76" s="100"/>
    </row>
    <row r="77" spans="1:5" ht="18.75" x14ac:dyDescent="0.25">
      <c r="A77" s="116" t="s">
        <v>92</v>
      </c>
      <c r="B77" s="117">
        <v>52064359607</v>
      </c>
      <c r="C77" s="118">
        <v>46155042342</v>
      </c>
      <c r="D77" s="119" t="s">
        <v>102</v>
      </c>
      <c r="E77" s="100"/>
    </row>
    <row r="78" spans="1:5" ht="18.75" x14ac:dyDescent="0.25">
      <c r="A78" s="25" t="s">
        <v>103</v>
      </c>
      <c r="E78" s="100"/>
    </row>
    <row r="79" spans="1:5" x14ac:dyDescent="0.25">
      <c r="E79" s="100"/>
    </row>
    <row r="80" spans="1:5" x14ac:dyDescent="0.25">
      <c r="E80" s="100"/>
    </row>
    <row r="81" spans="1:5" x14ac:dyDescent="0.25">
      <c r="E81" s="100"/>
    </row>
    <row r="82" spans="1:5" ht="21.75" x14ac:dyDescent="0.25">
      <c r="A82" s="127" t="s">
        <v>104</v>
      </c>
      <c r="B82" s="127"/>
      <c r="C82" s="127"/>
      <c r="D82" s="127"/>
      <c r="E82" s="100"/>
    </row>
    <row r="83" spans="1:5" ht="43.5" customHeight="1" x14ac:dyDescent="0.25">
      <c r="A83" s="125" t="s">
        <v>344</v>
      </c>
      <c r="B83" s="125"/>
      <c r="C83" s="125"/>
      <c r="D83" s="125"/>
      <c r="E83" s="100"/>
    </row>
    <row r="84" spans="1:5" x14ac:dyDescent="0.25">
      <c r="A84" s="45" t="s">
        <v>105</v>
      </c>
      <c r="E84" s="100"/>
    </row>
    <row r="85" spans="1:5" ht="18" x14ac:dyDescent="0.25">
      <c r="A85" s="122" t="s">
        <v>61</v>
      </c>
      <c r="B85" s="122" t="s">
        <v>106</v>
      </c>
      <c r="C85" s="122"/>
      <c r="D85" s="123" t="s">
        <v>347</v>
      </c>
      <c r="E85" s="100"/>
    </row>
    <row r="86" spans="1:5" ht="18" x14ac:dyDescent="0.25">
      <c r="A86" s="130"/>
      <c r="B86" s="115">
        <v>2019</v>
      </c>
      <c r="C86" s="115">
        <v>2020</v>
      </c>
      <c r="D86" s="131"/>
      <c r="E86" s="100"/>
    </row>
    <row r="87" spans="1:5" ht="18.75" x14ac:dyDescent="0.25">
      <c r="A87" s="102" t="s">
        <v>69</v>
      </c>
      <c r="B87" s="29">
        <v>76116769</v>
      </c>
      <c r="C87" s="36">
        <v>72842328</v>
      </c>
      <c r="D87" s="37" t="s">
        <v>111</v>
      </c>
      <c r="E87" s="100"/>
    </row>
    <row r="88" spans="1:5" ht="18.75" x14ac:dyDescent="0.25">
      <c r="A88" s="102" t="s">
        <v>66</v>
      </c>
      <c r="B88" s="29">
        <v>8899162135</v>
      </c>
      <c r="C88" s="29">
        <v>8242843458</v>
      </c>
      <c r="D88" s="37" t="s">
        <v>355</v>
      </c>
      <c r="E88" s="100"/>
    </row>
    <row r="89" spans="1:5" ht="18.75" x14ac:dyDescent="0.25">
      <c r="A89" s="102" t="s">
        <v>65</v>
      </c>
      <c r="B89" s="29">
        <v>9566452574</v>
      </c>
      <c r="C89" s="36">
        <v>7708885462</v>
      </c>
      <c r="D89" s="37" t="s">
        <v>107</v>
      </c>
      <c r="E89" s="100"/>
    </row>
    <row r="90" spans="1:5" ht="18.75" x14ac:dyDescent="0.25">
      <c r="A90" s="102" t="s">
        <v>63</v>
      </c>
      <c r="B90" s="29">
        <v>2460992386</v>
      </c>
      <c r="C90" s="36">
        <v>2450969501</v>
      </c>
      <c r="D90" s="37" t="s">
        <v>109</v>
      </c>
      <c r="E90" s="100"/>
    </row>
    <row r="91" spans="1:5" ht="18.75" x14ac:dyDescent="0.25">
      <c r="A91" s="102" t="s">
        <v>67</v>
      </c>
      <c r="B91" s="29">
        <v>194562064</v>
      </c>
      <c r="C91" s="29">
        <v>184392060</v>
      </c>
      <c r="D91" s="37" t="s">
        <v>110</v>
      </c>
      <c r="E91" s="100"/>
    </row>
    <row r="92" spans="1:5" ht="18.75" x14ac:dyDescent="0.25">
      <c r="A92" s="102" t="s">
        <v>64</v>
      </c>
      <c r="B92" s="29">
        <v>3198766413</v>
      </c>
      <c r="C92" s="36">
        <v>2924205529</v>
      </c>
      <c r="D92" s="37" t="s">
        <v>108</v>
      </c>
      <c r="E92" s="100"/>
    </row>
    <row r="93" spans="1:5" ht="18.75" x14ac:dyDescent="0.25">
      <c r="A93" s="102" t="s">
        <v>68</v>
      </c>
      <c r="B93" s="29">
        <v>104969367</v>
      </c>
      <c r="C93" s="29">
        <v>123474910</v>
      </c>
      <c r="D93" s="46">
        <v>0.17630000000000001</v>
      </c>
      <c r="E93" s="100"/>
    </row>
    <row r="94" spans="1:5" ht="18.75" x14ac:dyDescent="0.25">
      <c r="A94" s="116" t="s">
        <v>7</v>
      </c>
      <c r="B94" s="117">
        <v>24501021708</v>
      </c>
      <c r="C94" s="118">
        <v>21707613248</v>
      </c>
      <c r="D94" s="119" t="s">
        <v>112</v>
      </c>
      <c r="E94" s="100"/>
    </row>
    <row r="95" spans="1:5" ht="18.75" x14ac:dyDescent="0.45">
      <c r="A95" s="47" t="s">
        <v>70</v>
      </c>
      <c r="E95" s="100"/>
    </row>
    <row r="96" spans="1:5" x14ac:dyDescent="0.25">
      <c r="E96" s="100"/>
    </row>
    <row r="97" spans="1:5" x14ac:dyDescent="0.25">
      <c r="E97" s="100"/>
    </row>
    <row r="98" spans="1:5" x14ac:dyDescent="0.25">
      <c r="E98" s="100"/>
    </row>
    <row r="99" spans="1:5" ht="21.75" x14ac:dyDescent="0.25">
      <c r="A99" s="127" t="s">
        <v>343</v>
      </c>
      <c r="B99" s="127"/>
      <c r="C99" s="127"/>
      <c r="D99" s="127"/>
      <c r="E99" s="100"/>
    </row>
    <row r="100" spans="1:5" ht="45.75" customHeight="1" x14ac:dyDescent="0.25">
      <c r="A100" s="128" t="s">
        <v>349</v>
      </c>
      <c r="B100" s="128"/>
      <c r="C100" s="128"/>
      <c r="D100" s="128"/>
      <c r="E100" s="100"/>
    </row>
    <row r="101" spans="1:5" x14ac:dyDescent="0.25">
      <c r="A101" s="42" t="s">
        <v>86</v>
      </c>
      <c r="E101" s="100"/>
    </row>
    <row r="102" spans="1:5" ht="18.75" x14ac:dyDescent="0.25">
      <c r="A102" s="121" t="s">
        <v>61</v>
      </c>
      <c r="B102" s="121" t="s">
        <v>113</v>
      </c>
      <c r="C102" s="121"/>
      <c r="D102" s="123" t="s">
        <v>347</v>
      </c>
      <c r="E102" s="100"/>
    </row>
    <row r="103" spans="1:5" ht="18" x14ac:dyDescent="0.25">
      <c r="A103" s="121"/>
      <c r="B103" s="41">
        <v>2019</v>
      </c>
      <c r="C103" s="41">
        <v>2020</v>
      </c>
      <c r="D103" s="123"/>
      <c r="E103" s="100"/>
    </row>
    <row r="104" spans="1:5" ht="18.75" x14ac:dyDescent="0.25">
      <c r="A104" s="102" t="s">
        <v>69</v>
      </c>
      <c r="B104" s="29">
        <v>76216129</v>
      </c>
      <c r="C104" s="36">
        <v>65662061</v>
      </c>
      <c r="D104" s="37" t="s">
        <v>120</v>
      </c>
      <c r="E104" s="100"/>
    </row>
    <row r="105" spans="1:5" ht="18.75" x14ac:dyDescent="0.25">
      <c r="A105" s="102" t="s">
        <v>66</v>
      </c>
      <c r="B105" s="29">
        <v>6168666311</v>
      </c>
      <c r="C105" s="29">
        <v>5773764563</v>
      </c>
      <c r="D105" s="37" t="s">
        <v>115</v>
      </c>
      <c r="E105" s="100"/>
    </row>
    <row r="106" spans="1:5" ht="18.75" x14ac:dyDescent="0.25">
      <c r="A106" s="102" t="s">
        <v>65</v>
      </c>
      <c r="B106" s="29">
        <v>6580109923</v>
      </c>
      <c r="C106" s="36">
        <v>5663454799</v>
      </c>
      <c r="D106" s="37" t="s">
        <v>116</v>
      </c>
      <c r="E106" s="100"/>
    </row>
    <row r="107" spans="1:5" ht="18.75" x14ac:dyDescent="0.25">
      <c r="A107" s="102" t="s">
        <v>63</v>
      </c>
      <c r="B107" s="29">
        <v>6167368249</v>
      </c>
      <c r="C107" s="36">
        <v>5190633156</v>
      </c>
      <c r="D107" s="38" t="s">
        <v>117</v>
      </c>
      <c r="E107" s="100"/>
    </row>
    <row r="108" spans="1:5" ht="18.75" x14ac:dyDescent="0.25">
      <c r="A108" s="102" t="s">
        <v>67</v>
      </c>
      <c r="B108" s="29">
        <v>440813829</v>
      </c>
      <c r="C108" s="29">
        <v>393242779</v>
      </c>
      <c r="D108" s="37" t="s">
        <v>119</v>
      </c>
      <c r="E108" s="100"/>
    </row>
    <row r="109" spans="1:5" ht="18.75" x14ac:dyDescent="0.25">
      <c r="A109" s="102" t="s">
        <v>64</v>
      </c>
      <c r="B109" s="29">
        <v>7131394728</v>
      </c>
      <c r="C109" s="36">
        <v>6376223845</v>
      </c>
      <c r="D109" s="37" t="s">
        <v>114</v>
      </c>
      <c r="E109" s="100"/>
    </row>
    <row r="110" spans="1:5" ht="18.75" x14ac:dyDescent="0.25">
      <c r="A110" s="102" t="s">
        <v>68</v>
      </c>
      <c r="B110" s="29">
        <v>998768731</v>
      </c>
      <c r="C110" s="29">
        <v>984447891</v>
      </c>
      <c r="D110" s="37" t="s">
        <v>118</v>
      </c>
      <c r="E110" s="100"/>
    </row>
    <row r="111" spans="1:5" ht="18.75" x14ac:dyDescent="0.25">
      <c r="A111" s="116" t="s">
        <v>92</v>
      </c>
      <c r="B111" s="117">
        <v>27563337900</v>
      </c>
      <c r="C111" s="118">
        <v>24447429094</v>
      </c>
      <c r="D111" s="120" t="s">
        <v>121</v>
      </c>
      <c r="E111" s="100"/>
    </row>
    <row r="112" spans="1:5" ht="18.75" x14ac:dyDescent="0.25">
      <c r="A112" s="25" t="s">
        <v>122</v>
      </c>
    </row>
    <row r="114" spans="1:4" ht="18.75" customHeight="1" x14ac:dyDescent="0.25"/>
    <row r="115" spans="1:4" ht="18.75" customHeight="1" x14ac:dyDescent="0.25"/>
    <row r="116" spans="1:4" ht="21.75" x14ac:dyDescent="0.25">
      <c r="A116" s="127" t="s">
        <v>123</v>
      </c>
      <c r="B116" s="127"/>
      <c r="C116" s="127"/>
      <c r="D116" s="127"/>
    </row>
    <row r="117" spans="1:4" ht="52.5" customHeight="1" x14ac:dyDescent="0.25">
      <c r="A117" s="138" t="s">
        <v>348</v>
      </c>
      <c r="B117" s="138"/>
      <c r="C117" s="138"/>
      <c r="D117" s="138"/>
    </row>
    <row r="118" spans="1:4" ht="18.75" x14ac:dyDescent="0.25">
      <c r="A118" s="24" t="s">
        <v>124</v>
      </c>
      <c r="B118" s="24" t="s">
        <v>62</v>
      </c>
      <c r="C118" s="123" t="s">
        <v>4</v>
      </c>
      <c r="D118" s="123"/>
    </row>
    <row r="119" spans="1:4" ht="18.75" x14ac:dyDescent="0.25">
      <c r="A119" s="24" t="s">
        <v>125</v>
      </c>
      <c r="B119" s="48">
        <v>450</v>
      </c>
      <c r="C119" s="139">
        <v>7.3400000000000007E-2</v>
      </c>
      <c r="D119" s="139"/>
    </row>
    <row r="120" spans="1:4" ht="18.75" x14ac:dyDescent="0.25">
      <c r="A120" s="24" t="s">
        <v>126</v>
      </c>
      <c r="B120" s="48">
        <v>29</v>
      </c>
      <c r="C120" s="139">
        <v>4.7000000000000002E-3</v>
      </c>
      <c r="D120" s="139"/>
    </row>
    <row r="121" spans="1:4" ht="18.75" x14ac:dyDescent="0.25">
      <c r="A121" s="24" t="s">
        <v>127</v>
      </c>
      <c r="B121" s="48">
        <v>5</v>
      </c>
      <c r="C121" s="139">
        <v>8.0000000000000004E-4</v>
      </c>
      <c r="D121" s="139"/>
    </row>
    <row r="122" spans="1:4" ht="18.75" x14ac:dyDescent="0.25">
      <c r="A122" s="24" t="s">
        <v>128</v>
      </c>
      <c r="B122" s="48">
        <v>93</v>
      </c>
      <c r="C122" s="139">
        <v>1.52E-2</v>
      </c>
      <c r="D122" s="139"/>
    </row>
    <row r="123" spans="1:4" ht="18.75" x14ac:dyDescent="0.25">
      <c r="A123" s="24" t="s">
        <v>129</v>
      </c>
      <c r="B123" s="49">
        <v>2719</v>
      </c>
      <c r="C123" s="139">
        <v>0.44330000000000003</v>
      </c>
      <c r="D123" s="139"/>
    </row>
    <row r="124" spans="1:4" ht="18.75" x14ac:dyDescent="0.25">
      <c r="A124" s="24" t="s">
        <v>130</v>
      </c>
      <c r="B124" s="48">
        <v>3</v>
      </c>
      <c r="C124" s="139">
        <v>5.0000000000000001E-4</v>
      </c>
      <c r="D124" s="139"/>
    </row>
    <row r="125" spans="1:4" ht="56.25" x14ac:dyDescent="0.25">
      <c r="A125" s="24" t="s">
        <v>131</v>
      </c>
      <c r="B125" s="48">
        <v>179</v>
      </c>
      <c r="C125" s="139">
        <v>2.92E-2</v>
      </c>
      <c r="D125" s="139"/>
    </row>
    <row r="126" spans="1:4" ht="18.75" x14ac:dyDescent="0.25">
      <c r="A126" s="24" t="s">
        <v>132</v>
      </c>
      <c r="B126" s="48">
        <v>117</v>
      </c>
      <c r="C126" s="139">
        <v>1.9099999999999999E-2</v>
      </c>
      <c r="D126" s="139"/>
    </row>
    <row r="127" spans="1:4" ht="18.75" x14ac:dyDescent="0.25">
      <c r="A127" s="24" t="s">
        <v>133</v>
      </c>
      <c r="B127" s="48">
        <v>231</v>
      </c>
      <c r="C127" s="139">
        <v>3.7699999999999997E-2</v>
      </c>
      <c r="D127" s="139"/>
    </row>
    <row r="128" spans="1:4" ht="18.75" x14ac:dyDescent="0.25">
      <c r="A128" s="24" t="s">
        <v>134</v>
      </c>
      <c r="B128" s="48">
        <v>55</v>
      </c>
      <c r="C128" s="139">
        <v>8.9999999999999993E-3</v>
      </c>
      <c r="D128" s="139"/>
    </row>
    <row r="129" spans="1:5" ht="18.75" x14ac:dyDescent="0.25">
      <c r="A129" s="24" t="s">
        <v>135</v>
      </c>
      <c r="B129" s="48">
        <v>144</v>
      </c>
      <c r="C129" s="139">
        <v>2.35E-2</v>
      </c>
      <c r="D129" s="139"/>
    </row>
    <row r="130" spans="1:5" ht="18.75" x14ac:dyDescent="0.25">
      <c r="A130" s="24" t="s">
        <v>136</v>
      </c>
      <c r="B130" s="48">
        <v>169</v>
      </c>
      <c r="C130" s="139">
        <v>2.76E-2</v>
      </c>
      <c r="D130" s="139"/>
    </row>
    <row r="131" spans="1:5" ht="18.75" x14ac:dyDescent="0.25">
      <c r="A131" s="24" t="s">
        <v>137</v>
      </c>
      <c r="B131" s="48">
        <v>87</v>
      </c>
      <c r="C131" s="139">
        <v>1.4200000000000001E-2</v>
      </c>
      <c r="D131" s="139"/>
    </row>
    <row r="132" spans="1:5" ht="18.75" x14ac:dyDescent="0.25">
      <c r="A132" s="24" t="s">
        <v>138</v>
      </c>
      <c r="B132" s="48">
        <v>22</v>
      </c>
      <c r="C132" s="139">
        <v>3.5999999999999999E-3</v>
      </c>
      <c r="D132" s="139"/>
    </row>
    <row r="133" spans="1:5" ht="37.5" x14ac:dyDescent="0.25">
      <c r="A133" s="24" t="s">
        <v>139</v>
      </c>
      <c r="B133" s="49">
        <v>1102</v>
      </c>
      <c r="C133" s="139">
        <v>0.1797</v>
      </c>
      <c r="D133" s="139"/>
    </row>
    <row r="134" spans="1:5" ht="37.5" x14ac:dyDescent="0.25">
      <c r="A134" s="24" t="s">
        <v>140</v>
      </c>
      <c r="B134" s="48">
        <v>9</v>
      </c>
      <c r="C134" s="139">
        <v>1.5E-3</v>
      </c>
      <c r="D134" s="139"/>
    </row>
    <row r="135" spans="1:5" ht="18.75" x14ac:dyDescent="0.25">
      <c r="A135" s="24" t="s">
        <v>141</v>
      </c>
      <c r="B135" s="48">
        <v>47</v>
      </c>
      <c r="C135" s="139">
        <v>7.7000000000000002E-3</v>
      </c>
      <c r="D135" s="139"/>
    </row>
    <row r="136" spans="1:5" ht="37.5" x14ac:dyDescent="0.25">
      <c r="A136" s="24" t="s">
        <v>142</v>
      </c>
      <c r="B136" s="48">
        <v>32</v>
      </c>
      <c r="C136" s="139">
        <v>5.1999999999999998E-3</v>
      </c>
      <c r="D136" s="139"/>
    </row>
    <row r="137" spans="1:5" ht="37.5" x14ac:dyDescent="0.25">
      <c r="A137" s="24" t="s">
        <v>143</v>
      </c>
      <c r="B137" s="48">
        <v>14</v>
      </c>
      <c r="C137" s="139">
        <v>2.3E-3</v>
      </c>
      <c r="D137" s="139"/>
    </row>
    <row r="138" spans="1:5" ht="18.75" x14ac:dyDescent="0.25">
      <c r="A138" s="24" t="s">
        <v>144</v>
      </c>
      <c r="B138" s="48">
        <v>10</v>
      </c>
      <c r="C138" s="139">
        <v>1.6000000000000001E-3</v>
      </c>
      <c r="D138" s="139"/>
    </row>
    <row r="139" spans="1:5" ht="18.75" x14ac:dyDescent="0.25">
      <c r="A139" s="24" t="s">
        <v>145</v>
      </c>
      <c r="B139" s="48">
        <v>132</v>
      </c>
      <c r="C139" s="139">
        <v>2.1499999999999998E-2</v>
      </c>
      <c r="D139" s="139"/>
    </row>
    <row r="140" spans="1:5" ht="18.75" x14ac:dyDescent="0.25">
      <c r="A140" s="24" t="s">
        <v>146</v>
      </c>
      <c r="B140" s="48">
        <v>139</v>
      </c>
      <c r="C140" s="139">
        <v>2.2700000000000001E-2</v>
      </c>
      <c r="D140" s="139"/>
    </row>
    <row r="141" spans="1:5" ht="18.75" x14ac:dyDescent="0.25">
      <c r="A141" s="24" t="s">
        <v>147</v>
      </c>
      <c r="B141" s="48">
        <v>346</v>
      </c>
      <c r="C141" s="142">
        <v>5.6399999999999999E-2</v>
      </c>
      <c r="D141" s="143"/>
    </row>
    <row r="142" spans="1:5" ht="18.75" x14ac:dyDescent="0.25">
      <c r="A142" s="98" t="s">
        <v>80</v>
      </c>
      <c r="B142" s="50">
        <v>6134</v>
      </c>
      <c r="C142" s="144">
        <v>1</v>
      </c>
      <c r="D142" s="145"/>
    </row>
    <row r="143" spans="1:5" x14ac:dyDescent="0.25">
      <c r="A143" s="21" t="s">
        <v>148</v>
      </c>
    </row>
    <row r="144" spans="1:5" s="171" customFormat="1" x14ac:dyDescent="0.35">
      <c r="A144" s="170" t="s">
        <v>149</v>
      </c>
      <c r="E144" s="172"/>
    </row>
    <row r="148" spans="1:4" ht="21.75" x14ac:dyDescent="0.25">
      <c r="A148" s="146" t="s">
        <v>58</v>
      </c>
      <c r="B148" s="146"/>
      <c r="C148" s="146"/>
      <c r="D148" s="146"/>
    </row>
    <row r="149" spans="1:4" ht="50.25" customHeight="1" x14ac:dyDescent="0.25">
      <c r="A149" s="140" t="s">
        <v>150</v>
      </c>
      <c r="B149" s="140"/>
      <c r="C149" s="140"/>
      <c r="D149" s="140"/>
    </row>
    <row r="150" spans="1:4" ht="18.75" x14ac:dyDescent="0.25">
      <c r="A150" s="24" t="s">
        <v>124</v>
      </c>
      <c r="B150" s="24" t="s">
        <v>151</v>
      </c>
      <c r="C150" s="24" t="s">
        <v>4</v>
      </c>
      <c r="D150" s="24" t="s">
        <v>152</v>
      </c>
    </row>
    <row r="151" spans="1:4" ht="18.75" x14ac:dyDescent="0.25">
      <c r="A151" s="24" t="s">
        <v>125</v>
      </c>
      <c r="B151" s="49">
        <v>6628</v>
      </c>
      <c r="C151" s="88">
        <v>9.5600000000000004E-2</v>
      </c>
      <c r="D151" s="48">
        <v>15</v>
      </c>
    </row>
    <row r="152" spans="1:4" ht="18.75" x14ac:dyDescent="0.25">
      <c r="A152" s="24" t="s">
        <v>126</v>
      </c>
      <c r="B152" s="49">
        <v>1005</v>
      </c>
      <c r="C152" s="88">
        <v>1.4500000000000001E-2</v>
      </c>
      <c r="D152" s="48">
        <v>35</v>
      </c>
    </row>
    <row r="153" spans="1:4" ht="18.75" x14ac:dyDescent="0.25">
      <c r="A153" s="24" t="s">
        <v>127</v>
      </c>
      <c r="B153" s="48">
        <v>928</v>
      </c>
      <c r="C153" s="88">
        <v>1.34E-2</v>
      </c>
      <c r="D153" s="48">
        <v>186</v>
      </c>
    </row>
    <row r="154" spans="1:4" ht="18.75" x14ac:dyDescent="0.25">
      <c r="A154" s="24" t="s">
        <v>128</v>
      </c>
      <c r="B154" s="49">
        <v>1106</v>
      </c>
      <c r="C154" s="88">
        <v>1.6E-2</v>
      </c>
      <c r="D154" s="48">
        <v>12</v>
      </c>
    </row>
    <row r="155" spans="1:4" ht="18.75" x14ac:dyDescent="0.25">
      <c r="A155" s="24" t="s">
        <v>129</v>
      </c>
      <c r="B155" s="49">
        <v>17924</v>
      </c>
      <c r="C155" s="88">
        <v>0.2586</v>
      </c>
      <c r="D155" s="48">
        <v>7</v>
      </c>
    </row>
    <row r="156" spans="1:4" ht="18.75" x14ac:dyDescent="0.25">
      <c r="A156" s="24" t="s">
        <v>130</v>
      </c>
      <c r="B156" s="48">
        <v>216</v>
      </c>
      <c r="C156" s="88">
        <v>3.0999999999999999E-3</v>
      </c>
      <c r="D156" s="48">
        <v>72</v>
      </c>
    </row>
    <row r="157" spans="1:4" ht="56.25" x14ac:dyDescent="0.25">
      <c r="A157" s="24" t="s">
        <v>131</v>
      </c>
      <c r="B157" s="49">
        <v>1890</v>
      </c>
      <c r="C157" s="88">
        <v>2.7300000000000001E-2</v>
      </c>
      <c r="D157" s="48">
        <v>11</v>
      </c>
    </row>
    <row r="158" spans="1:4" ht="18.75" x14ac:dyDescent="0.25">
      <c r="A158" s="24" t="s">
        <v>132</v>
      </c>
      <c r="B158" s="49">
        <v>2115</v>
      </c>
      <c r="C158" s="88">
        <v>3.0499999999999999E-2</v>
      </c>
      <c r="D158" s="48">
        <v>18</v>
      </c>
    </row>
    <row r="159" spans="1:4" ht="18.75" x14ac:dyDescent="0.25">
      <c r="A159" s="24" t="s">
        <v>133</v>
      </c>
      <c r="B159" s="49">
        <v>2006</v>
      </c>
      <c r="C159" s="88">
        <v>2.8899999999999999E-2</v>
      </c>
      <c r="D159" s="48">
        <v>9</v>
      </c>
    </row>
    <row r="160" spans="1:4" ht="18.75" x14ac:dyDescent="0.25">
      <c r="A160" s="24" t="s">
        <v>134</v>
      </c>
      <c r="B160" s="49">
        <v>1492</v>
      </c>
      <c r="C160" s="88">
        <v>2.1499999999999998E-2</v>
      </c>
      <c r="D160" s="48">
        <v>27</v>
      </c>
    </row>
    <row r="161" spans="1:4" ht="18.75" x14ac:dyDescent="0.25">
      <c r="A161" s="24" t="s">
        <v>135</v>
      </c>
      <c r="B161" s="49">
        <v>2162</v>
      </c>
      <c r="C161" s="88">
        <v>3.1199999999999999E-2</v>
      </c>
      <c r="D161" s="48">
        <v>15</v>
      </c>
    </row>
    <row r="162" spans="1:4" ht="18.75" x14ac:dyDescent="0.25">
      <c r="A162" s="24" t="s">
        <v>136</v>
      </c>
      <c r="B162" s="49">
        <v>3682</v>
      </c>
      <c r="C162" s="88">
        <v>5.3100000000000001E-2</v>
      </c>
      <c r="D162" s="48">
        <v>22</v>
      </c>
    </row>
    <row r="163" spans="1:4" ht="18.75" x14ac:dyDescent="0.25">
      <c r="A163" s="24" t="s">
        <v>137</v>
      </c>
      <c r="B163" s="49">
        <v>4073</v>
      </c>
      <c r="C163" s="88">
        <v>5.8799999999999998E-2</v>
      </c>
      <c r="D163" s="48">
        <v>47</v>
      </c>
    </row>
    <row r="164" spans="1:4" ht="18.75" x14ac:dyDescent="0.25">
      <c r="A164" s="24" t="s">
        <v>138</v>
      </c>
      <c r="B164" s="48">
        <v>779</v>
      </c>
      <c r="C164" s="88">
        <v>1.12E-2</v>
      </c>
      <c r="D164" s="48">
        <v>35</v>
      </c>
    </row>
    <row r="165" spans="1:4" ht="37.5" x14ac:dyDescent="0.25">
      <c r="A165" s="24" t="s">
        <v>139</v>
      </c>
      <c r="B165" s="49">
        <v>11754</v>
      </c>
      <c r="C165" s="88">
        <v>0.1696</v>
      </c>
      <c r="D165" s="48">
        <v>11</v>
      </c>
    </row>
    <row r="166" spans="1:4" ht="37.5" x14ac:dyDescent="0.25">
      <c r="A166" s="24" t="s">
        <v>140</v>
      </c>
      <c r="B166" s="48">
        <v>105</v>
      </c>
      <c r="C166" s="88">
        <v>1.5E-3</v>
      </c>
      <c r="D166" s="48">
        <v>12</v>
      </c>
    </row>
    <row r="167" spans="1:4" ht="18.75" x14ac:dyDescent="0.25">
      <c r="A167" s="24" t="s">
        <v>141</v>
      </c>
      <c r="B167" s="49">
        <v>1570</v>
      </c>
      <c r="C167" s="88">
        <v>2.2599999999999999E-2</v>
      </c>
      <c r="D167" s="48">
        <v>33</v>
      </c>
    </row>
    <row r="168" spans="1:4" ht="37.5" x14ac:dyDescent="0.25">
      <c r="A168" s="24" t="s">
        <v>142</v>
      </c>
      <c r="B168" s="48">
        <v>641</v>
      </c>
      <c r="C168" s="88">
        <v>9.1999999999999998E-3</v>
      </c>
      <c r="D168" s="48">
        <v>20</v>
      </c>
    </row>
    <row r="169" spans="1:4" ht="37.5" x14ac:dyDescent="0.25">
      <c r="A169" s="24" t="s">
        <v>143</v>
      </c>
      <c r="B169" s="48">
        <v>612</v>
      </c>
      <c r="C169" s="88">
        <v>8.8000000000000005E-3</v>
      </c>
      <c r="D169" s="48">
        <v>44</v>
      </c>
    </row>
    <row r="170" spans="1:4" ht="18.75" x14ac:dyDescent="0.25">
      <c r="A170" s="24" t="s">
        <v>144</v>
      </c>
      <c r="B170" s="48">
        <v>247</v>
      </c>
      <c r="C170" s="88">
        <v>3.5999999999999999E-3</v>
      </c>
      <c r="D170" s="48">
        <v>25</v>
      </c>
    </row>
    <row r="171" spans="1:4" ht="18.75" x14ac:dyDescent="0.25">
      <c r="A171" s="24" t="s">
        <v>145</v>
      </c>
      <c r="B171" s="49">
        <v>3979</v>
      </c>
      <c r="C171" s="88">
        <v>5.74E-2</v>
      </c>
      <c r="D171" s="48">
        <v>30</v>
      </c>
    </row>
    <row r="172" spans="1:4" ht="18.75" x14ac:dyDescent="0.25">
      <c r="A172" s="24" t="s">
        <v>146</v>
      </c>
      <c r="B172" s="49">
        <v>1002</v>
      </c>
      <c r="C172" s="88">
        <v>1.4500000000000001E-2</v>
      </c>
      <c r="D172" s="48">
        <v>7</v>
      </c>
    </row>
    <row r="173" spans="1:4" ht="18.75" x14ac:dyDescent="0.25">
      <c r="A173" s="24" t="s">
        <v>147</v>
      </c>
      <c r="B173" s="49">
        <v>3403</v>
      </c>
      <c r="C173" s="88">
        <v>4.9099999999999998E-2</v>
      </c>
      <c r="D173" s="48">
        <v>10</v>
      </c>
    </row>
    <row r="174" spans="1:4" ht="18.75" x14ac:dyDescent="0.25">
      <c r="A174" s="24" t="s">
        <v>7</v>
      </c>
      <c r="B174" s="50">
        <v>69319</v>
      </c>
      <c r="C174" s="53">
        <v>1</v>
      </c>
      <c r="D174" s="24">
        <v>11</v>
      </c>
    </row>
    <row r="175" spans="1:4" x14ac:dyDescent="0.25">
      <c r="A175" s="21" t="s">
        <v>148</v>
      </c>
    </row>
    <row r="176" spans="1:4" ht="14.25" customHeight="1" x14ac:dyDescent="0.25">
      <c r="A176" s="51"/>
    </row>
    <row r="179" spans="1:6" ht="21.75" x14ac:dyDescent="0.25">
      <c r="A179" s="146" t="s">
        <v>153</v>
      </c>
      <c r="B179" s="146"/>
      <c r="C179" s="146"/>
      <c r="D179" s="146"/>
      <c r="E179" s="146"/>
      <c r="F179" s="146"/>
    </row>
    <row r="180" spans="1:6" ht="39.75" customHeight="1" x14ac:dyDescent="0.25">
      <c r="A180" s="129" t="s">
        <v>154</v>
      </c>
      <c r="B180" s="129"/>
      <c r="C180" s="129"/>
      <c r="D180" s="129"/>
      <c r="E180" s="129"/>
      <c r="F180" s="129"/>
    </row>
    <row r="181" spans="1:6" x14ac:dyDescent="0.25">
      <c r="A181" s="42" t="s">
        <v>86</v>
      </c>
    </row>
    <row r="182" spans="1:6" ht="18.75" x14ac:dyDescent="0.25">
      <c r="A182" s="123" t="s">
        <v>124</v>
      </c>
      <c r="B182" s="123"/>
      <c r="C182" s="123" t="s">
        <v>87</v>
      </c>
      <c r="D182" s="123"/>
      <c r="E182" s="123" t="s">
        <v>4</v>
      </c>
      <c r="F182" s="123"/>
    </row>
    <row r="183" spans="1:6" ht="18.75" x14ac:dyDescent="0.25">
      <c r="A183" s="123" t="s">
        <v>125</v>
      </c>
      <c r="B183" s="123"/>
      <c r="C183" s="141">
        <v>174544559</v>
      </c>
      <c r="D183" s="141"/>
      <c r="E183" s="139">
        <v>9.35E-2</v>
      </c>
      <c r="F183" s="139"/>
    </row>
    <row r="184" spans="1:6" ht="18.75" x14ac:dyDescent="0.25">
      <c r="A184" s="123" t="s">
        <v>126</v>
      </c>
      <c r="B184" s="123"/>
      <c r="C184" s="141">
        <v>18670676</v>
      </c>
      <c r="D184" s="141"/>
      <c r="E184" s="139">
        <v>0.01</v>
      </c>
      <c r="F184" s="139"/>
    </row>
    <row r="185" spans="1:6" ht="18.75" x14ac:dyDescent="0.25">
      <c r="A185" s="123" t="s">
        <v>127</v>
      </c>
      <c r="B185" s="123"/>
      <c r="C185" s="141">
        <v>88863653</v>
      </c>
      <c r="D185" s="141"/>
      <c r="E185" s="139">
        <v>4.7600000000000003E-2</v>
      </c>
      <c r="F185" s="139"/>
    </row>
    <row r="186" spans="1:6" ht="18.75" x14ac:dyDescent="0.25">
      <c r="A186" s="123" t="s">
        <v>128</v>
      </c>
      <c r="B186" s="123"/>
      <c r="C186" s="141">
        <v>27247421</v>
      </c>
      <c r="D186" s="141"/>
      <c r="E186" s="139">
        <v>1.46E-2</v>
      </c>
      <c r="F186" s="139"/>
    </row>
    <row r="187" spans="1:6" ht="18.75" x14ac:dyDescent="0.25">
      <c r="A187" s="123" t="s">
        <v>129</v>
      </c>
      <c r="B187" s="123"/>
      <c r="C187" s="141">
        <v>256938385</v>
      </c>
      <c r="D187" s="141"/>
      <c r="E187" s="139">
        <v>0.1376</v>
      </c>
      <c r="F187" s="139"/>
    </row>
    <row r="188" spans="1:6" ht="18.75" x14ac:dyDescent="0.25">
      <c r="A188" s="123" t="s">
        <v>130</v>
      </c>
      <c r="B188" s="123"/>
      <c r="C188" s="141">
        <v>4375707</v>
      </c>
      <c r="D188" s="141"/>
      <c r="E188" s="139">
        <v>2.3E-3</v>
      </c>
      <c r="F188" s="139"/>
    </row>
    <row r="189" spans="1:6" ht="37.5" customHeight="1" x14ac:dyDescent="0.25">
      <c r="A189" s="123" t="s">
        <v>131</v>
      </c>
      <c r="B189" s="123"/>
      <c r="C189" s="141">
        <v>48345095</v>
      </c>
      <c r="D189" s="141"/>
      <c r="E189" s="139">
        <v>2.5899999999999999E-2</v>
      </c>
      <c r="F189" s="139"/>
    </row>
    <row r="190" spans="1:6" ht="18.75" x14ac:dyDescent="0.25">
      <c r="A190" s="123" t="s">
        <v>132</v>
      </c>
      <c r="B190" s="123"/>
      <c r="C190" s="141">
        <v>44754620</v>
      </c>
      <c r="D190" s="141"/>
      <c r="E190" s="139">
        <v>2.4E-2</v>
      </c>
      <c r="F190" s="139"/>
    </row>
    <row r="191" spans="1:6" ht="18.75" x14ac:dyDescent="0.25">
      <c r="A191" s="123" t="s">
        <v>133</v>
      </c>
      <c r="B191" s="123"/>
      <c r="C191" s="141">
        <v>66392126</v>
      </c>
      <c r="D191" s="141"/>
      <c r="E191" s="139">
        <v>3.56E-2</v>
      </c>
      <c r="F191" s="139"/>
    </row>
    <row r="192" spans="1:6" ht="18.75" x14ac:dyDescent="0.25">
      <c r="A192" s="123" t="s">
        <v>134</v>
      </c>
      <c r="B192" s="123"/>
      <c r="C192" s="141">
        <v>41400973</v>
      </c>
      <c r="D192" s="141"/>
      <c r="E192" s="139">
        <v>2.2200000000000001E-2</v>
      </c>
      <c r="F192" s="139"/>
    </row>
    <row r="193" spans="1:6" ht="18.75" x14ac:dyDescent="0.25">
      <c r="A193" s="123" t="s">
        <v>135</v>
      </c>
      <c r="B193" s="123"/>
      <c r="C193" s="141">
        <v>83143257</v>
      </c>
      <c r="D193" s="141"/>
      <c r="E193" s="139">
        <v>4.4499999999999998E-2</v>
      </c>
      <c r="F193" s="139"/>
    </row>
    <row r="194" spans="1:6" ht="18.75" x14ac:dyDescent="0.25">
      <c r="A194" s="123" t="s">
        <v>136</v>
      </c>
      <c r="B194" s="123"/>
      <c r="C194" s="141">
        <v>81151934</v>
      </c>
      <c r="D194" s="141"/>
      <c r="E194" s="139">
        <v>4.3499999999999997E-2</v>
      </c>
      <c r="F194" s="139"/>
    </row>
    <row r="195" spans="1:6" ht="18.75" x14ac:dyDescent="0.25">
      <c r="A195" s="123" t="s">
        <v>137</v>
      </c>
      <c r="B195" s="123"/>
      <c r="C195" s="141">
        <v>232819925</v>
      </c>
      <c r="D195" s="141"/>
      <c r="E195" s="139">
        <v>0.12470000000000001</v>
      </c>
      <c r="F195" s="139"/>
    </row>
    <row r="196" spans="1:6" ht="18.75" x14ac:dyDescent="0.25">
      <c r="A196" s="123" t="s">
        <v>138</v>
      </c>
      <c r="B196" s="123"/>
      <c r="C196" s="141">
        <v>28345021</v>
      </c>
      <c r="D196" s="141"/>
      <c r="E196" s="139">
        <v>1.52E-2</v>
      </c>
      <c r="F196" s="139"/>
    </row>
    <row r="197" spans="1:6" ht="37.5" customHeight="1" x14ac:dyDescent="0.25">
      <c r="A197" s="123" t="s">
        <v>139</v>
      </c>
      <c r="B197" s="123"/>
      <c r="C197" s="141">
        <v>290922626</v>
      </c>
      <c r="D197" s="141"/>
      <c r="E197" s="139">
        <v>0.15579999999999999</v>
      </c>
      <c r="F197" s="139"/>
    </row>
    <row r="198" spans="1:6" ht="18.75" x14ac:dyDescent="0.25">
      <c r="A198" s="123" t="s">
        <v>140</v>
      </c>
      <c r="B198" s="123"/>
      <c r="C198" s="141">
        <v>1497600</v>
      </c>
      <c r="D198" s="141"/>
      <c r="E198" s="139">
        <v>8.0000000000000004E-4</v>
      </c>
      <c r="F198" s="139"/>
    </row>
    <row r="199" spans="1:6" ht="18.75" x14ac:dyDescent="0.25">
      <c r="A199" s="123" t="s">
        <v>141</v>
      </c>
      <c r="B199" s="123"/>
      <c r="C199" s="141">
        <v>61900009</v>
      </c>
      <c r="D199" s="141"/>
      <c r="E199" s="139">
        <v>3.32E-2</v>
      </c>
      <c r="F199" s="139"/>
    </row>
    <row r="200" spans="1:6" ht="18.75" x14ac:dyDescent="0.25">
      <c r="A200" s="123" t="s">
        <v>142</v>
      </c>
      <c r="B200" s="123"/>
      <c r="C200" s="141">
        <v>33176273</v>
      </c>
      <c r="D200" s="141"/>
      <c r="E200" s="139">
        <v>1.78E-2</v>
      </c>
      <c r="F200" s="139"/>
    </row>
    <row r="201" spans="1:6" ht="37.5" customHeight="1" x14ac:dyDescent="0.25">
      <c r="A201" s="123" t="s">
        <v>143</v>
      </c>
      <c r="B201" s="123"/>
      <c r="C201" s="141">
        <v>26875992</v>
      </c>
      <c r="D201" s="141"/>
      <c r="E201" s="139">
        <v>1.44E-2</v>
      </c>
      <c r="F201" s="139"/>
    </row>
    <row r="202" spans="1:6" ht="18.75" x14ac:dyDescent="0.25">
      <c r="A202" s="123" t="s">
        <v>144</v>
      </c>
      <c r="B202" s="123"/>
      <c r="C202" s="141">
        <v>4989256</v>
      </c>
      <c r="D202" s="141"/>
      <c r="E202" s="139">
        <v>2.7000000000000001E-3</v>
      </c>
      <c r="F202" s="139"/>
    </row>
    <row r="203" spans="1:6" ht="18.75" x14ac:dyDescent="0.25">
      <c r="A203" s="123" t="s">
        <v>145</v>
      </c>
      <c r="B203" s="123"/>
      <c r="C203" s="141">
        <v>98767035</v>
      </c>
      <c r="D203" s="141"/>
      <c r="E203" s="139">
        <v>5.2900000000000003E-2</v>
      </c>
      <c r="F203" s="139"/>
    </row>
    <row r="204" spans="1:6" ht="18.75" x14ac:dyDescent="0.25">
      <c r="A204" s="123" t="s">
        <v>146</v>
      </c>
      <c r="B204" s="123"/>
      <c r="C204" s="141">
        <v>30193868</v>
      </c>
      <c r="D204" s="141"/>
      <c r="E204" s="139">
        <v>1.6199999999999999E-2</v>
      </c>
      <c r="F204" s="139"/>
    </row>
    <row r="205" spans="1:6" ht="18.75" x14ac:dyDescent="0.25">
      <c r="A205" s="123" t="s">
        <v>147</v>
      </c>
      <c r="B205" s="123"/>
      <c r="C205" s="141">
        <v>121598634</v>
      </c>
      <c r="D205" s="141"/>
      <c r="E205" s="139">
        <v>6.5100000000000005E-2</v>
      </c>
      <c r="F205" s="139"/>
    </row>
    <row r="206" spans="1:6" ht="18.75" x14ac:dyDescent="0.25">
      <c r="A206" s="123" t="s">
        <v>80</v>
      </c>
      <c r="B206" s="123"/>
      <c r="C206" s="147">
        <v>1866914645</v>
      </c>
      <c r="D206" s="148"/>
      <c r="E206" s="144">
        <v>1</v>
      </c>
      <c r="F206" s="145"/>
    </row>
    <row r="207" spans="1:6" x14ac:dyDescent="0.25">
      <c r="A207" s="21" t="s">
        <v>148</v>
      </c>
    </row>
    <row r="208" spans="1:6" s="171" customFormat="1" x14ac:dyDescent="0.35">
      <c r="A208" s="170" t="s">
        <v>155</v>
      </c>
      <c r="E208" s="172"/>
    </row>
    <row r="212" spans="1:3" ht="21.75" x14ac:dyDescent="0.25">
      <c r="A212" s="146" t="s">
        <v>59</v>
      </c>
      <c r="B212" s="146"/>
      <c r="C212" s="146"/>
    </row>
    <row r="213" spans="1:3" ht="46.5" customHeight="1" x14ac:dyDescent="0.25">
      <c r="A213" s="129" t="s">
        <v>156</v>
      </c>
      <c r="B213" s="129"/>
      <c r="C213" s="129"/>
    </row>
    <row r="214" spans="1:3" x14ac:dyDescent="0.25">
      <c r="A214" s="42" t="s">
        <v>86</v>
      </c>
    </row>
    <row r="215" spans="1:3" ht="18.75" x14ac:dyDescent="0.25">
      <c r="A215" s="24" t="s">
        <v>124</v>
      </c>
      <c r="B215" s="24" t="s">
        <v>157</v>
      </c>
      <c r="C215" s="24" t="s">
        <v>4</v>
      </c>
    </row>
    <row r="216" spans="1:3" ht="18.75" x14ac:dyDescent="0.25">
      <c r="A216" s="24" t="s">
        <v>125</v>
      </c>
      <c r="B216" s="49">
        <v>2245631596</v>
      </c>
      <c r="C216" s="54">
        <v>0.16020000000000001</v>
      </c>
    </row>
    <row r="217" spans="1:3" ht="18.75" x14ac:dyDescent="0.25">
      <c r="A217" s="24" t="s">
        <v>126</v>
      </c>
      <c r="B217" s="49">
        <v>97257150</v>
      </c>
      <c r="C217" s="54">
        <v>6.8999999999999999E-3</v>
      </c>
    </row>
    <row r="218" spans="1:3" ht="18.75" x14ac:dyDescent="0.25">
      <c r="A218" s="24" t="s">
        <v>127</v>
      </c>
      <c r="B218" s="49">
        <v>848307472</v>
      </c>
      <c r="C218" s="54">
        <v>6.0499999999999998E-2</v>
      </c>
    </row>
    <row r="219" spans="1:3" ht="18.75" x14ac:dyDescent="0.25">
      <c r="A219" s="24" t="s">
        <v>128</v>
      </c>
      <c r="B219" s="49">
        <v>221223291</v>
      </c>
      <c r="C219" s="54">
        <v>1.5800000000000002E-2</v>
      </c>
    </row>
    <row r="220" spans="1:3" ht="18.75" x14ac:dyDescent="0.25">
      <c r="A220" s="24" t="s">
        <v>129</v>
      </c>
      <c r="B220" s="49">
        <v>1164462165</v>
      </c>
      <c r="C220" s="54">
        <v>8.3099999999999993E-2</v>
      </c>
    </row>
    <row r="221" spans="1:3" ht="18.75" x14ac:dyDescent="0.25">
      <c r="A221" s="24" t="s">
        <v>130</v>
      </c>
      <c r="B221" s="49">
        <v>22779625</v>
      </c>
      <c r="C221" s="54">
        <v>1.6000000000000001E-3</v>
      </c>
    </row>
    <row r="222" spans="1:3" ht="56.25" x14ac:dyDescent="0.25">
      <c r="A222" s="24" t="s">
        <v>131</v>
      </c>
      <c r="B222" s="49">
        <v>225109391</v>
      </c>
      <c r="C222" s="54">
        <v>1.61E-2</v>
      </c>
    </row>
    <row r="223" spans="1:3" ht="18.75" x14ac:dyDescent="0.25">
      <c r="A223" s="24" t="s">
        <v>132</v>
      </c>
      <c r="B223" s="49">
        <v>488640928</v>
      </c>
      <c r="C223" s="54">
        <v>3.49E-2</v>
      </c>
    </row>
    <row r="224" spans="1:3" ht="18.75" x14ac:dyDescent="0.25">
      <c r="A224" s="24" t="s">
        <v>133</v>
      </c>
      <c r="B224" s="49">
        <v>277364069</v>
      </c>
      <c r="C224" s="54">
        <v>1.9800000000000002E-2</v>
      </c>
    </row>
    <row r="225" spans="1:3" ht="18.75" x14ac:dyDescent="0.25">
      <c r="A225" s="24" t="s">
        <v>134</v>
      </c>
      <c r="B225" s="49">
        <v>1215765814</v>
      </c>
      <c r="C225" s="54">
        <v>8.6699999999999999E-2</v>
      </c>
    </row>
    <row r="226" spans="1:3" ht="18.75" x14ac:dyDescent="0.25">
      <c r="A226" s="24" t="s">
        <v>135</v>
      </c>
      <c r="B226" s="49">
        <v>730105489</v>
      </c>
      <c r="C226" s="54">
        <v>5.21E-2</v>
      </c>
    </row>
    <row r="227" spans="1:3" ht="18.75" x14ac:dyDescent="0.25">
      <c r="A227" s="24" t="s">
        <v>136</v>
      </c>
      <c r="B227" s="49">
        <v>1475716491</v>
      </c>
      <c r="C227" s="54">
        <v>0.1053</v>
      </c>
    </row>
    <row r="228" spans="1:3" ht="18.75" x14ac:dyDescent="0.25">
      <c r="A228" s="24" t="s">
        <v>137</v>
      </c>
      <c r="B228" s="49">
        <v>1138305164</v>
      </c>
      <c r="C228" s="54">
        <v>8.1199999999999994E-2</v>
      </c>
    </row>
    <row r="229" spans="1:3" ht="18.75" x14ac:dyDescent="0.25">
      <c r="A229" s="24" t="s">
        <v>138</v>
      </c>
      <c r="B229" s="49">
        <v>178855492</v>
      </c>
      <c r="C229" s="54">
        <v>1.2800000000000001E-2</v>
      </c>
    </row>
    <row r="230" spans="1:3" ht="37.5" x14ac:dyDescent="0.25">
      <c r="A230" s="24" t="s">
        <v>139</v>
      </c>
      <c r="B230" s="49">
        <v>1772527439</v>
      </c>
      <c r="C230" s="54">
        <v>0.1265</v>
      </c>
    </row>
    <row r="231" spans="1:3" ht="37.5" x14ac:dyDescent="0.25">
      <c r="A231" s="24" t="s">
        <v>140</v>
      </c>
      <c r="B231" s="49">
        <v>92884500</v>
      </c>
      <c r="C231" s="54">
        <v>6.6E-3</v>
      </c>
    </row>
    <row r="232" spans="1:3" ht="18.75" x14ac:dyDescent="0.25">
      <c r="A232" s="24" t="s">
        <v>141</v>
      </c>
      <c r="B232" s="49">
        <v>217306106</v>
      </c>
      <c r="C232" s="54">
        <v>1.55E-2</v>
      </c>
    </row>
    <row r="233" spans="1:3" ht="37.5" x14ac:dyDescent="0.25">
      <c r="A233" s="24" t="s">
        <v>142</v>
      </c>
      <c r="B233" s="49">
        <v>245160599</v>
      </c>
      <c r="C233" s="54">
        <v>1.7500000000000002E-2</v>
      </c>
    </row>
    <row r="234" spans="1:3" ht="37.5" x14ac:dyDescent="0.25">
      <c r="A234" s="24" t="s">
        <v>143</v>
      </c>
      <c r="B234" s="49">
        <v>129567171</v>
      </c>
      <c r="C234" s="54">
        <v>9.1999999999999998E-3</v>
      </c>
    </row>
    <row r="235" spans="1:3" ht="18.75" x14ac:dyDescent="0.25">
      <c r="A235" s="24" t="s">
        <v>144</v>
      </c>
      <c r="B235" s="49">
        <v>38911515</v>
      </c>
      <c r="C235" s="54">
        <v>2.8E-3</v>
      </c>
    </row>
    <row r="236" spans="1:3" ht="18.75" x14ac:dyDescent="0.25">
      <c r="A236" s="109" t="s">
        <v>145</v>
      </c>
      <c r="B236" s="49">
        <v>648967237</v>
      </c>
      <c r="C236" s="54">
        <v>4.6300000000000001E-2</v>
      </c>
    </row>
    <row r="237" spans="1:3" ht="18.75" x14ac:dyDescent="0.25">
      <c r="A237" s="109" t="s">
        <v>146</v>
      </c>
      <c r="B237" s="49">
        <v>74720047</v>
      </c>
      <c r="C237" s="54">
        <v>5.3E-3</v>
      </c>
    </row>
    <row r="238" spans="1:3" ht="18.75" x14ac:dyDescent="0.25">
      <c r="A238" s="109" t="s">
        <v>147</v>
      </c>
      <c r="B238" s="49">
        <v>467039271</v>
      </c>
      <c r="C238" s="54">
        <v>3.3300000000000003E-2</v>
      </c>
    </row>
    <row r="239" spans="1:3" ht="18.75" x14ac:dyDescent="0.25">
      <c r="A239" s="109" t="s">
        <v>80</v>
      </c>
      <c r="B239" s="50">
        <v>14016608021</v>
      </c>
      <c r="C239" s="53">
        <v>1</v>
      </c>
    </row>
    <row r="240" spans="1:3" x14ac:dyDescent="0.25">
      <c r="A240" s="21" t="s">
        <v>158</v>
      </c>
    </row>
    <row r="241" spans="1:5" s="171" customFormat="1" x14ac:dyDescent="0.35">
      <c r="A241" s="170" t="s">
        <v>159</v>
      </c>
      <c r="E241" s="172"/>
    </row>
    <row r="245" spans="1:5" ht="21.75" x14ac:dyDescent="0.25">
      <c r="A245" s="146" t="s">
        <v>60</v>
      </c>
      <c r="B245" s="146"/>
      <c r="C245" s="146"/>
    </row>
    <row r="246" spans="1:5" ht="47.25" customHeight="1" x14ac:dyDescent="0.25">
      <c r="A246" s="129" t="s">
        <v>160</v>
      </c>
      <c r="B246" s="129"/>
      <c r="C246" s="129"/>
    </row>
    <row r="247" spans="1:5" x14ac:dyDescent="0.25">
      <c r="A247" s="42" t="s">
        <v>86</v>
      </c>
    </row>
    <row r="248" spans="1:5" ht="37.5" x14ac:dyDescent="0.25">
      <c r="A248" s="24" t="s">
        <v>124</v>
      </c>
      <c r="B248" s="24" t="s">
        <v>161</v>
      </c>
      <c r="C248" s="24" t="s">
        <v>4</v>
      </c>
    </row>
    <row r="249" spans="1:5" ht="18.75" x14ac:dyDescent="0.25">
      <c r="A249" s="24" t="s">
        <v>125</v>
      </c>
      <c r="B249" s="49">
        <v>1590917559</v>
      </c>
      <c r="C249" s="54">
        <v>0.193</v>
      </c>
    </row>
    <row r="250" spans="1:5" ht="18.75" x14ac:dyDescent="0.25">
      <c r="A250" s="24" t="s">
        <v>126</v>
      </c>
      <c r="B250" s="49">
        <v>44269446</v>
      </c>
      <c r="C250" s="54">
        <v>5.4000000000000003E-3</v>
      </c>
    </row>
    <row r="251" spans="1:5" ht="18.75" x14ac:dyDescent="0.25">
      <c r="A251" s="24" t="s">
        <v>127</v>
      </c>
      <c r="B251" s="49">
        <v>384908649</v>
      </c>
      <c r="C251" s="54">
        <v>4.6699999999999998E-2</v>
      </c>
    </row>
    <row r="252" spans="1:5" ht="18.75" x14ac:dyDescent="0.25">
      <c r="A252" s="24" t="s">
        <v>128</v>
      </c>
      <c r="B252" s="49">
        <v>140048788</v>
      </c>
      <c r="C252" s="54">
        <v>1.7000000000000001E-2</v>
      </c>
    </row>
    <row r="253" spans="1:5" ht="18.75" x14ac:dyDescent="0.25">
      <c r="A253" s="24" t="s">
        <v>129</v>
      </c>
      <c r="B253" s="49">
        <v>514833649</v>
      </c>
      <c r="C253" s="54">
        <v>6.25E-2</v>
      </c>
    </row>
    <row r="254" spans="1:5" ht="18.75" x14ac:dyDescent="0.25">
      <c r="A254" s="24" t="s">
        <v>130</v>
      </c>
      <c r="B254" s="49">
        <v>13416199</v>
      </c>
      <c r="C254" s="54">
        <v>1.6000000000000001E-3</v>
      </c>
    </row>
    <row r="255" spans="1:5" ht="56.25" x14ac:dyDescent="0.25">
      <c r="A255" s="24" t="s">
        <v>131</v>
      </c>
      <c r="B255" s="49">
        <v>103638937</v>
      </c>
      <c r="C255" s="54">
        <v>1.26E-2</v>
      </c>
    </row>
    <row r="256" spans="1:5" ht="18.75" x14ac:dyDescent="0.25">
      <c r="A256" s="24" t="s">
        <v>132</v>
      </c>
      <c r="B256" s="49">
        <v>298901647</v>
      </c>
      <c r="C256" s="54">
        <v>3.6299999999999999E-2</v>
      </c>
    </row>
    <row r="257" spans="1:3" ht="18.75" x14ac:dyDescent="0.25">
      <c r="A257" s="24" t="s">
        <v>133</v>
      </c>
      <c r="B257" s="49">
        <v>158058775</v>
      </c>
      <c r="C257" s="54">
        <v>1.9199999999999998E-2</v>
      </c>
    </row>
    <row r="258" spans="1:3" ht="18.75" x14ac:dyDescent="0.25">
      <c r="A258" s="24" t="s">
        <v>134</v>
      </c>
      <c r="B258" s="49">
        <v>935401693</v>
      </c>
      <c r="C258" s="54">
        <v>0.1135</v>
      </c>
    </row>
    <row r="259" spans="1:3" ht="18.75" x14ac:dyDescent="0.25">
      <c r="A259" s="24" t="s">
        <v>135</v>
      </c>
      <c r="B259" s="49">
        <v>450867931</v>
      </c>
      <c r="C259" s="54">
        <v>5.4699999999999999E-2</v>
      </c>
    </row>
    <row r="260" spans="1:3" ht="18.75" x14ac:dyDescent="0.25">
      <c r="A260" s="24" t="s">
        <v>136</v>
      </c>
      <c r="B260" s="49">
        <v>913206874</v>
      </c>
      <c r="C260" s="54">
        <v>0.1108</v>
      </c>
    </row>
    <row r="261" spans="1:3" ht="18.75" x14ac:dyDescent="0.25">
      <c r="A261" s="24" t="s">
        <v>137</v>
      </c>
      <c r="B261" s="49">
        <v>727870632</v>
      </c>
      <c r="C261" s="54">
        <v>8.8300000000000003E-2</v>
      </c>
    </row>
    <row r="262" spans="1:3" ht="18.75" x14ac:dyDescent="0.25">
      <c r="A262" s="24" t="s">
        <v>138</v>
      </c>
      <c r="B262" s="49">
        <v>96697421</v>
      </c>
      <c r="C262" s="54">
        <v>1.17E-2</v>
      </c>
    </row>
    <row r="263" spans="1:3" ht="37.5" x14ac:dyDescent="0.25">
      <c r="A263" s="24" t="s">
        <v>139</v>
      </c>
      <c r="B263" s="49">
        <v>871736127</v>
      </c>
      <c r="C263" s="54">
        <v>0.10580000000000001</v>
      </c>
    </row>
    <row r="264" spans="1:3" ht="37.5" x14ac:dyDescent="0.25">
      <c r="A264" s="24" t="s">
        <v>140</v>
      </c>
      <c r="B264" s="49">
        <v>64508870</v>
      </c>
      <c r="C264" s="54">
        <v>7.7999999999999996E-3</v>
      </c>
    </row>
    <row r="265" spans="1:3" ht="18.75" x14ac:dyDescent="0.25">
      <c r="A265" s="24" t="s">
        <v>141</v>
      </c>
      <c r="B265" s="49">
        <v>88525732</v>
      </c>
      <c r="C265" s="54">
        <v>1.0699999999999999E-2</v>
      </c>
    </row>
    <row r="266" spans="1:3" ht="37.5" x14ac:dyDescent="0.25">
      <c r="A266" s="24" t="s">
        <v>142</v>
      </c>
      <c r="B266" s="49">
        <v>109365089</v>
      </c>
      <c r="C266" s="54">
        <v>1.3299999999999999E-2</v>
      </c>
    </row>
    <row r="267" spans="1:3" ht="37.5" x14ac:dyDescent="0.25">
      <c r="A267" s="24" t="s">
        <v>143</v>
      </c>
      <c r="B267" s="49">
        <v>55111261</v>
      </c>
      <c r="C267" s="54">
        <v>6.7000000000000002E-3</v>
      </c>
    </row>
    <row r="268" spans="1:3" ht="18.75" x14ac:dyDescent="0.25">
      <c r="A268" s="24" t="s">
        <v>144</v>
      </c>
      <c r="B268" s="49">
        <v>16451442</v>
      </c>
      <c r="C268" s="54">
        <v>2E-3</v>
      </c>
    </row>
    <row r="269" spans="1:3" ht="18.75" x14ac:dyDescent="0.25">
      <c r="A269" s="24" t="s">
        <v>145</v>
      </c>
      <c r="B269" s="49">
        <v>387944125</v>
      </c>
      <c r="C269" s="54">
        <v>4.7100000000000003E-2</v>
      </c>
    </row>
    <row r="270" spans="1:3" ht="18.75" x14ac:dyDescent="0.25">
      <c r="A270" s="109" t="s">
        <v>146</v>
      </c>
      <c r="B270" s="49">
        <v>30484261</v>
      </c>
      <c r="C270" s="54">
        <v>3.7000000000000002E-3</v>
      </c>
    </row>
    <row r="271" spans="1:3" ht="18.75" x14ac:dyDescent="0.25">
      <c r="A271" s="109" t="s">
        <v>147</v>
      </c>
      <c r="B271" s="49">
        <v>245678352</v>
      </c>
      <c r="C271" s="54">
        <v>2.98E-2</v>
      </c>
    </row>
    <row r="272" spans="1:3" ht="18.75" x14ac:dyDescent="0.25">
      <c r="A272" s="109" t="s">
        <v>80</v>
      </c>
      <c r="B272" s="50">
        <v>8242843458</v>
      </c>
      <c r="C272" s="53">
        <v>1</v>
      </c>
    </row>
    <row r="273" spans="1:3" x14ac:dyDescent="0.25">
      <c r="A273" s="21" t="s">
        <v>148</v>
      </c>
    </row>
    <row r="274" spans="1:3" x14ac:dyDescent="0.25">
      <c r="A274" s="21" t="s">
        <v>162</v>
      </c>
    </row>
    <row r="278" spans="1:3" ht="21.75" x14ac:dyDescent="0.25">
      <c r="A278" s="146" t="s">
        <v>163</v>
      </c>
      <c r="B278" s="146"/>
      <c r="C278" s="146"/>
    </row>
    <row r="279" spans="1:3" ht="54" customHeight="1" x14ac:dyDescent="0.25">
      <c r="A279" s="149" t="s">
        <v>164</v>
      </c>
      <c r="B279" s="149"/>
      <c r="C279" s="149"/>
    </row>
    <row r="280" spans="1:3" x14ac:dyDescent="0.25">
      <c r="A280" s="42" t="s">
        <v>86</v>
      </c>
    </row>
    <row r="281" spans="1:3" ht="18.75" x14ac:dyDescent="0.25">
      <c r="A281" s="24" t="s">
        <v>124</v>
      </c>
      <c r="B281" s="24" t="s">
        <v>113</v>
      </c>
      <c r="C281" s="24" t="s">
        <v>4</v>
      </c>
    </row>
    <row r="282" spans="1:3" ht="18.75" x14ac:dyDescent="0.25">
      <c r="A282" s="24" t="s">
        <v>125</v>
      </c>
      <c r="B282" s="49">
        <v>654714037</v>
      </c>
      <c r="C282" s="54">
        <v>0.1134</v>
      </c>
    </row>
    <row r="283" spans="1:3" ht="18.75" x14ac:dyDescent="0.25">
      <c r="A283" s="24" t="s">
        <v>126</v>
      </c>
      <c r="B283" s="49">
        <v>52987704</v>
      </c>
      <c r="C283" s="54">
        <v>9.1999999999999998E-3</v>
      </c>
    </row>
    <row r="284" spans="1:3" ht="18.75" x14ac:dyDescent="0.25">
      <c r="A284" s="24" t="s">
        <v>127</v>
      </c>
      <c r="B284" s="49">
        <v>463398823</v>
      </c>
      <c r="C284" s="54">
        <v>8.0299999999999996E-2</v>
      </c>
    </row>
    <row r="285" spans="1:3" ht="18.75" x14ac:dyDescent="0.25">
      <c r="A285" s="24" t="s">
        <v>128</v>
      </c>
      <c r="B285" s="49">
        <v>81174503</v>
      </c>
      <c r="C285" s="54">
        <v>1.41E-2</v>
      </c>
    </row>
    <row r="286" spans="1:3" ht="18.75" x14ac:dyDescent="0.25">
      <c r="A286" s="24" t="s">
        <v>129</v>
      </c>
      <c r="B286" s="49">
        <v>649628516</v>
      </c>
      <c r="C286" s="54">
        <v>0.1125</v>
      </c>
    </row>
    <row r="287" spans="1:3" ht="18.75" x14ac:dyDescent="0.25">
      <c r="A287" s="24" t="s">
        <v>130</v>
      </c>
      <c r="B287" s="49">
        <v>9363426</v>
      </c>
      <c r="C287" s="54">
        <v>1.6000000000000001E-3</v>
      </c>
    </row>
    <row r="288" spans="1:3" ht="56.25" x14ac:dyDescent="0.25">
      <c r="A288" s="24" t="s">
        <v>131</v>
      </c>
      <c r="B288" s="49">
        <v>121470454</v>
      </c>
      <c r="C288" s="54">
        <v>2.1000000000000001E-2</v>
      </c>
    </row>
    <row r="289" spans="1:3" ht="18.75" x14ac:dyDescent="0.25">
      <c r="A289" s="24" t="s">
        <v>132</v>
      </c>
      <c r="B289" s="49">
        <v>189739281</v>
      </c>
      <c r="C289" s="54">
        <v>3.2899999999999999E-2</v>
      </c>
    </row>
    <row r="290" spans="1:3" ht="18.75" x14ac:dyDescent="0.25">
      <c r="A290" s="24" t="s">
        <v>133</v>
      </c>
      <c r="B290" s="49">
        <v>119305293</v>
      </c>
      <c r="C290" s="54">
        <v>2.07E-2</v>
      </c>
    </row>
    <row r="291" spans="1:3" ht="18.75" x14ac:dyDescent="0.25">
      <c r="A291" s="24" t="s">
        <v>134</v>
      </c>
      <c r="B291" s="49">
        <v>280364121</v>
      </c>
      <c r="C291" s="54">
        <v>4.8599999999999997E-2</v>
      </c>
    </row>
    <row r="292" spans="1:3" ht="18.75" x14ac:dyDescent="0.25">
      <c r="A292" s="24" t="s">
        <v>135</v>
      </c>
      <c r="B292" s="49">
        <v>279237558</v>
      </c>
      <c r="C292" s="54">
        <v>4.8399999999999999E-2</v>
      </c>
    </row>
    <row r="293" spans="1:3" ht="18.75" x14ac:dyDescent="0.25">
      <c r="A293" s="24" t="s">
        <v>136</v>
      </c>
      <c r="B293" s="49">
        <v>562509618</v>
      </c>
      <c r="C293" s="54">
        <v>9.74E-2</v>
      </c>
    </row>
    <row r="294" spans="1:3" ht="18.75" x14ac:dyDescent="0.25">
      <c r="A294" s="24" t="s">
        <v>137</v>
      </c>
      <c r="B294" s="49">
        <v>410434532</v>
      </c>
      <c r="C294" s="54">
        <v>7.1099999999999997E-2</v>
      </c>
    </row>
    <row r="295" spans="1:3" ht="18.75" x14ac:dyDescent="0.25">
      <c r="A295" s="24" t="s">
        <v>138</v>
      </c>
      <c r="B295" s="49">
        <v>82158071</v>
      </c>
      <c r="C295" s="54">
        <v>1.4200000000000001E-2</v>
      </c>
    </row>
    <row r="296" spans="1:3" ht="37.5" x14ac:dyDescent="0.25">
      <c r="A296" s="24" t="s">
        <v>139</v>
      </c>
      <c r="B296" s="49">
        <v>900791312</v>
      </c>
      <c r="C296" s="54">
        <v>0.156</v>
      </c>
    </row>
    <row r="297" spans="1:3" ht="37.5" x14ac:dyDescent="0.25">
      <c r="A297" s="24" t="s">
        <v>140</v>
      </c>
      <c r="B297" s="49">
        <v>28375630</v>
      </c>
      <c r="C297" s="54">
        <v>4.8999999999999998E-3</v>
      </c>
    </row>
    <row r="298" spans="1:3" ht="18.75" x14ac:dyDescent="0.25">
      <c r="A298" s="24" t="s">
        <v>141</v>
      </c>
      <c r="B298" s="49">
        <v>128780374</v>
      </c>
      <c r="C298" s="54">
        <v>2.23E-2</v>
      </c>
    </row>
    <row r="299" spans="1:3" ht="37.5" x14ac:dyDescent="0.25">
      <c r="A299" s="24" t="s">
        <v>142</v>
      </c>
      <c r="B299" s="49">
        <v>135795510</v>
      </c>
      <c r="C299" s="54">
        <v>2.35E-2</v>
      </c>
    </row>
    <row r="300" spans="1:3" ht="37.5" x14ac:dyDescent="0.25">
      <c r="A300" s="24" t="s">
        <v>143</v>
      </c>
      <c r="B300" s="49">
        <v>74455910</v>
      </c>
      <c r="C300" s="54">
        <v>1.29E-2</v>
      </c>
    </row>
    <row r="301" spans="1:3" ht="18.75" x14ac:dyDescent="0.25">
      <c r="A301" s="24" t="s">
        <v>144</v>
      </c>
      <c r="B301" s="49">
        <v>22460073</v>
      </c>
      <c r="C301" s="54">
        <v>3.8999999999999998E-3</v>
      </c>
    </row>
    <row r="302" spans="1:3" ht="18.75" x14ac:dyDescent="0.25">
      <c r="A302" s="24" t="s">
        <v>145</v>
      </c>
      <c r="B302" s="49">
        <v>261023112</v>
      </c>
      <c r="C302" s="54">
        <v>4.5199999999999997E-2</v>
      </c>
    </row>
    <row r="303" spans="1:3" ht="18.75" x14ac:dyDescent="0.25">
      <c r="A303" s="24" t="s">
        <v>146</v>
      </c>
      <c r="B303" s="49">
        <v>44235787</v>
      </c>
      <c r="C303" s="54">
        <v>7.7000000000000002E-3</v>
      </c>
    </row>
    <row r="304" spans="1:3" ht="18.75" x14ac:dyDescent="0.25">
      <c r="A304" s="109" t="s">
        <v>147</v>
      </c>
      <c r="B304" s="49">
        <v>221360919</v>
      </c>
      <c r="C304" s="54">
        <v>3.8300000000000001E-2</v>
      </c>
    </row>
    <row r="305" spans="1:3" ht="18.75" x14ac:dyDescent="0.25">
      <c r="A305" s="109" t="s">
        <v>80</v>
      </c>
      <c r="B305" s="50">
        <v>5773764563</v>
      </c>
      <c r="C305" s="53">
        <v>1</v>
      </c>
    </row>
    <row r="306" spans="1:3" x14ac:dyDescent="0.25">
      <c r="A306" s="21" t="s">
        <v>148</v>
      </c>
    </row>
    <row r="307" spans="1:3" x14ac:dyDescent="0.25">
      <c r="A307" s="21" t="s">
        <v>165</v>
      </c>
    </row>
    <row r="311" spans="1:3" ht="21.75" x14ac:dyDescent="0.25">
      <c r="A311" s="127" t="s">
        <v>166</v>
      </c>
      <c r="B311" s="127"/>
      <c r="C311" s="127"/>
    </row>
    <row r="312" spans="1:3" ht="54.75" customHeight="1" x14ac:dyDescent="0.25">
      <c r="A312" s="138" t="s">
        <v>170</v>
      </c>
      <c r="B312" s="138"/>
      <c r="C312" s="138"/>
    </row>
    <row r="313" spans="1:3" ht="18.75" x14ac:dyDescent="0.25">
      <c r="A313" s="24" t="s">
        <v>124</v>
      </c>
      <c r="B313" s="24" t="s">
        <v>62</v>
      </c>
      <c r="C313" s="24" t="s">
        <v>4</v>
      </c>
    </row>
    <row r="314" spans="1:3" ht="18.75" x14ac:dyDescent="0.25">
      <c r="A314" s="24" t="s">
        <v>167</v>
      </c>
      <c r="B314" s="48">
        <v>12</v>
      </c>
      <c r="C314" s="56">
        <v>0.8</v>
      </c>
    </row>
    <row r="315" spans="1:3" ht="18.75" x14ac:dyDescent="0.25">
      <c r="A315" s="24" t="s">
        <v>168</v>
      </c>
      <c r="B315" s="48">
        <v>3</v>
      </c>
      <c r="C315" s="56">
        <v>0.2</v>
      </c>
    </row>
    <row r="316" spans="1:3" ht="18.75" x14ac:dyDescent="0.25">
      <c r="A316" s="24" t="s">
        <v>7</v>
      </c>
      <c r="B316" s="24">
        <v>15</v>
      </c>
      <c r="C316" s="53">
        <v>1</v>
      </c>
    </row>
    <row r="317" spans="1:3" x14ac:dyDescent="0.25">
      <c r="A317" s="21" t="s">
        <v>169</v>
      </c>
    </row>
    <row r="321" spans="1:6" ht="21.75" x14ac:dyDescent="0.25">
      <c r="A321" s="146" t="s">
        <v>171</v>
      </c>
      <c r="B321" s="146"/>
      <c r="C321" s="146"/>
      <c r="D321" s="146"/>
    </row>
    <row r="322" spans="1:6" ht="40.5" customHeight="1" x14ac:dyDescent="0.25">
      <c r="A322" s="140" t="s">
        <v>172</v>
      </c>
      <c r="B322" s="140"/>
      <c r="C322" s="140"/>
      <c r="D322" s="140"/>
    </row>
    <row r="323" spans="1:6" ht="18.75" x14ac:dyDescent="0.25">
      <c r="A323" s="24" t="s">
        <v>124</v>
      </c>
      <c r="B323" s="24" t="s">
        <v>151</v>
      </c>
      <c r="C323" s="24" t="s">
        <v>173</v>
      </c>
      <c r="D323" s="24" t="s">
        <v>152</v>
      </c>
    </row>
    <row r="324" spans="1:6" ht="18.75" x14ac:dyDescent="0.25">
      <c r="A324" s="24" t="s">
        <v>167</v>
      </c>
      <c r="B324" s="48">
        <v>276</v>
      </c>
      <c r="C324" s="54">
        <v>0.85450000000000004</v>
      </c>
      <c r="D324" s="48">
        <v>23</v>
      </c>
    </row>
    <row r="325" spans="1:6" ht="18.75" x14ac:dyDescent="0.25">
      <c r="A325" s="24" t="s">
        <v>168</v>
      </c>
      <c r="B325" s="48">
        <v>47</v>
      </c>
      <c r="C325" s="54">
        <v>0.14549999999999999</v>
      </c>
      <c r="D325" s="48">
        <v>16</v>
      </c>
    </row>
    <row r="326" spans="1:6" ht="18.75" x14ac:dyDescent="0.25">
      <c r="A326" s="24" t="s">
        <v>7</v>
      </c>
      <c r="B326" s="24">
        <v>323</v>
      </c>
      <c r="C326" s="53">
        <v>1</v>
      </c>
      <c r="D326" s="24">
        <v>22</v>
      </c>
    </row>
    <row r="327" spans="1:6" x14ac:dyDescent="0.25">
      <c r="A327" s="1" t="s">
        <v>174</v>
      </c>
    </row>
    <row r="331" spans="1:6" ht="21.75" x14ac:dyDescent="0.25">
      <c r="A331" s="146" t="s">
        <v>175</v>
      </c>
      <c r="B331" s="146"/>
      <c r="C331" s="146"/>
      <c r="D331" s="146"/>
      <c r="E331" s="146"/>
      <c r="F331" s="146"/>
    </row>
    <row r="332" spans="1:6" ht="20.25" customHeight="1" x14ac:dyDescent="0.25">
      <c r="A332" s="150" t="s">
        <v>176</v>
      </c>
      <c r="B332" s="150"/>
      <c r="C332" s="150"/>
      <c r="D332" s="150"/>
      <c r="E332" s="150"/>
      <c r="F332" s="150"/>
    </row>
    <row r="333" spans="1:6" ht="20.25" customHeight="1" x14ac:dyDescent="0.25">
      <c r="A333" s="57" t="s">
        <v>178</v>
      </c>
      <c r="B333" s="60"/>
      <c r="C333" s="60"/>
      <c r="D333" s="60"/>
      <c r="E333" s="60"/>
      <c r="F333" s="60"/>
    </row>
    <row r="334" spans="1:6" ht="18.75" x14ac:dyDescent="0.25">
      <c r="A334" s="123" t="s">
        <v>124</v>
      </c>
      <c r="B334" s="123"/>
      <c r="C334" s="123" t="s">
        <v>87</v>
      </c>
      <c r="D334" s="123"/>
      <c r="E334" s="123" t="s">
        <v>4</v>
      </c>
      <c r="F334" s="123"/>
    </row>
    <row r="335" spans="1:6" ht="18.75" x14ac:dyDescent="0.25">
      <c r="A335" s="121" t="s">
        <v>167</v>
      </c>
      <c r="B335" s="121"/>
      <c r="C335" s="155">
        <v>5786285</v>
      </c>
      <c r="D335" s="155"/>
      <c r="E335" s="156">
        <v>0.56359999999999999</v>
      </c>
      <c r="F335" s="156"/>
    </row>
    <row r="336" spans="1:6" ht="18.75" x14ac:dyDescent="0.25">
      <c r="A336" s="121" t="s">
        <v>168</v>
      </c>
      <c r="B336" s="121"/>
      <c r="C336" s="155">
        <v>4480483</v>
      </c>
      <c r="D336" s="155"/>
      <c r="E336" s="156">
        <v>0.43640000000000001</v>
      </c>
      <c r="F336" s="156"/>
    </row>
    <row r="337" spans="1:6" ht="18.75" x14ac:dyDescent="0.25">
      <c r="A337" s="121" t="s">
        <v>177</v>
      </c>
      <c r="B337" s="121"/>
      <c r="C337" s="151">
        <v>10266768</v>
      </c>
      <c r="D337" s="152"/>
      <c r="E337" s="153">
        <v>1</v>
      </c>
      <c r="F337" s="154"/>
    </row>
    <row r="338" spans="1:6" ht="16.5" x14ac:dyDescent="0.35">
      <c r="A338" s="59" t="s">
        <v>179</v>
      </c>
    </row>
    <row r="339" spans="1:6" s="171" customFormat="1" x14ac:dyDescent="0.35">
      <c r="A339" s="170" t="s">
        <v>83</v>
      </c>
      <c r="E339" s="172"/>
    </row>
    <row r="343" spans="1:6" ht="21.75" x14ac:dyDescent="0.25">
      <c r="A343" s="146" t="s">
        <v>180</v>
      </c>
      <c r="B343" s="146"/>
      <c r="C343" s="146"/>
    </row>
    <row r="344" spans="1:6" ht="50.25" customHeight="1" x14ac:dyDescent="0.25">
      <c r="A344" s="149" t="s">
        <v>181</v>
      </c>
      <c r="B344" s="149"/>
      <c r="C344" s="149"/>
    </row>
    <row r="345" spans="1:6" x14ac:dyDescent="0.25">
      <c r="A345" s="42" t="s">
        <v>86</v>
      </c>
    </row>
    <row r="346" spans="1:6" ht="18.75" x14ac:dyDescent="0.25">
      <c r="A346" s="24" t="s">
        <v>124</v>
      </c>
      <c r="B346" s="24" t="s">
        <v>157</v>
      </c>
      <c r="C346" s="24" t="s">
        <v>4</v>
      </c>
    </row>
    <row r="347" spans="1:6" ht="18.75" x14ac:dyDescent="0.25">
      <c r="A347" s="35" t="s">
        <v>167</v>
      </c>
      <c r="B347" s="28">
        <v>105965084</v>
      </c>
      <c r="C347" s="32">
        <v>0.7651</v>
      </c>
    </row>
    <row r="348" spans="1:6" ht="18.75" x14ac:dyDescent="0.25">
      <c r="A348" s="35" t="s">
        <v>168</v>
      </c>
      <c r="B348" s="28">
        <v>32539305</v>
      </c>
      <c r="C348" s="32">
        <v>0.2349</v>
      </c>
    </row>
    <row r="349" spans="1:6" ht="18.75" x14ac:dyDescent="0.25">
      <c r="A349" s="35" t="s">
        <v>182</v>
      </c>
      <c r="B349" s="31">
        <v>138504389</v>
      </c>
      <c r="C349" s="61">
        <v>1</v>
      </c>
    </row>
    <row r="350" spans="1:6" x14ac:dyDescent="0.25">
      <c r="A350" s="1" t="s">
        <v>158</v>
      </c>
    </row>
    <row r="354" spans="1:4" ht="21.75" x14ac:dyDescent="0.25">
      <c r="A354" s="146" t="s">
        <v>183</v>
      </c>
      <c r="B354" s="146"/>
      <c r="C354" s="146"/>
    </row>
    <row r="355" spans="1:4" ht="42" customHeight="1" x14ac:dyDescent="0.25">
      <c r="A355" s="149" t="s">
        <v>184</v>
      </c>
      <c r="B355" s="149"/>
      <c r="C355" s="149"/>
    </row>
    <row r="356" spans="1:4" x14ac:dyDescent="0.25">
      <c r="A356" s="42" t="s">
        <v>86</v>
      </c>
    </row>
    <row r="357" spans="1:4" ht="18.75" x14ac:dyDescent="0.25">
      <c r="A357" s="24" t="s">
        <v>124</v>
      </c>
      <c r="B357" s="24" t="s">
        <v>185</v>
      </c>
      <c r="C357" s="24" t="s">
        <v>4</v>
      </c>
    </row>
    <row r="358" spans="1:4" ht="18.75" x14ac:dyDescent="0.25">
      <c r="A358" s="35" t="s">
        <v>167</v>
      </c>
      <c r="B358" s="28">
        <v>61030048</v>
      </c>
      <c r="C358" s="32">
        <v>0.83779999999999999</v>
      </c>
    </row>
    <row r="359" spans="1:4" ht="18.75" x14ac:dyDescent="0.25">
      <c r="A359" s="35" t="s">
        <v>168</v>
      </c>
      <c r="B359" s="28">
        <v>11812280</v>
      </c>
      <c r="C359" s="32">
        <v>0.16220000000000001</v>
      </c>
    </row>
    <row r="360" spans="1:4" ht="18.75" x14ac:dyDescent="0.25">
      <c r="A360" s="35" t="s">
        <v>182</v>
      </c>
      <c r="B360" s="31">
        <v>72842328</v>
      </c>
      <c r="C360" s="61">
        <v>1</v>
      </c>
    </row>
    <row r="361" spans="1:4" x14ac:dyDescent="0.25">
      <c r="A361" s="1" t="s">
        <v>179</v>
      </c>
    </row>
    <row r="365" spans="1:4" ht="21.75" x14ac:dyDescent="0.25">
      <c r="A365" s="146" t="s">
        <v>186</v>
      </c>
      <c r="B365" s="146"/>
      <c r="C365" s="146"/>
    </row>
    <row r="366" spans="1:4" ht="47.25" customHeight="1" x14ac:dyDescent="0.25">
      <c r="A366" s="140" t="s">
        <v>187</v>
      </c>
      <c r="B366" s="140"/>
      <c r="C366" s="140"/>
      <c r="D366" s="55"/>
    </row>
    <row r="367" spans="1:4" ht="15.75" customHeight="1" x14ac:dyDescent="0.25">
      <c r="A367" s="42" t="s">
        <v>188</v>
      </c>
      <c r="B367" s="58"/>
      <c r="C367" s="58"/>
      <c r="D367" s="55"/>
    </row>
    <row r="368" spans="1:4" ht="18.75" x14ac:dyDescent="0.25">
      <c r="A368" s="24" t="s">
        <v>124</v>
      </c>
      <c r="B368" s="24" t="s">
        <v>113</v>
      </c>
      <c r="C368" s="24" t="s">
        <v>4</v>
      </c>
    </row>
    <row r="369" spans="1:3" ht="18.75" x14ac:dyDescent="0.25">
      <c r="A369" s="35" t="s">
        <v>167</v>
      </c>
      <c r="B369" s="28">
        <v>44935036</v>
      </c>
      <c r="C369" s="32">
        <v>0.68430000000000002</v>
      </c>
    </row>
    <row r="370" spans="1:3" ht="18.75" x14ac:dyDescent="0.25">
      <c r="A370" s="35" t="s">
        <v>168</v>
      </c>
      <c r="B370" s="28">
        <v>20727025</v>
      </c>
      <c r="C370" s="32">
        <v>0.31569999999999998</v>
      </c>
    </row>
    <row r="371" spans="1:3" ht="18.75" x14ac:dyDescent="0.25">
      <c r="A371" s="35" t="s">
        <v>7</v>
      </c>
      <c r="B371" s="31">
        <v>65662061</v>
      </c>
      <c r="C371" s="61">
        <v>1</v>
      </c>
    </row>
    <row r="372" spans="1:3" x14ac:dyDescent="0.25">
      <c r="A372" s="1" t="s">
        <v>179</v>
      </c>
    </row>
    <row r="376" spans="1:3" ht="23.25" x14ac:dyDescent="0.25">
      <c r="A376" s="146" t="s">
        <v>189</v>
      </c>
      <c r="B376" s="146"/>
      <c r="C376" s="146"/>
    </row>
    <row r="377" spans="1:3" ht="45" customHeight="1" x14ac:dyDescent="0.25">
      <c r="A377" s="140" t="s">
        <v>190</v>
      </c>
      <c r="B377" s="140"/>
      <c r="C377" s="140"/>
    </row>
    <row r="378" spans="1:3" ht="45" customHeight="1" x14ac:dyDescent="0.25">
      <c r="A378" s="24" t="s">
        <v>191</v>
      </c>
      <c r="B378" s="24" t="s">
        <v>62</v>
      </c>
      <c r="C378" s="24" t="s">
        <v>4</v>
      </c>
    </row>
    <row r="379" spans="1:3" ht="37.5" x14ac:dyDescent="0.25">
      <c r="A379" s="24" t="s">
        <v>192</v>
      </c>
      <c r="B379" s="62">
        <v>9676</v>
      </c>
      <c r="C379" s="90">
        <v>0.50900000000000001</v>
      </c>
    </row>
    <row r="380" spans="1:3" ht="37.5" x14ac:dyDescent="0.25">
      <c r="A380" s="24" t="s">
        <v>193</v>
      </c>
      <c r="B380" s="62">
        <v>6948</v>
      </c>
      <c r="C380" s="90">
        <v>0.36499999999999999</v>
      </c>
    </row>
    <row r="381" spans="1:3" ht="37.5" x14ac:dyDescent="0.25">
      <c r="A381" s="24" t="s">
        <v>194</v>
      </c>
      <c r="B381" s="62">
        <v>2389</v>
      </c>
      <c r="C381" s="90">
        <v>0.126</v>
      </c>
    </row>
    <row r="382" spans="1:3" ht="18.75" x14ac:dyDescent="0.25">
      <c r="A382" s="24" t="s">
        <v>92</v>
      </c>
      <c r="B382" s="50">
        <v>19013</v>
      </c>
      <c r="C382" s="61">
        <v>1</v>
      </c>
    </row>
    <row r="383" spans="1:3" x14ac:dyDescent="0.25">
      <c r="A383" s="1" t="s">
        <v>148</v>
      </c>
    </row>
    <row r="384" spans="1:3" x14ac:dyDescent="0.25">
      <c r="A384" s="1"/>
    </row>
    <row r="385" spans="1:3" x14ac:dyDescent="0.25">
      <c r="A385" s="1"/>
    </row>
    <row r="387" spans="1:3" ht="21.75" x14ac:dyDescent="0.25">
      <c r="A387" s="146" t="s">
        <v>351</v>
      </c>
      <c r="B387" s="146"/>
      <c r="C387" s="146"/>
    </row>
    <row r="388" spans="1:3" ht="45" customHeight="1" x14ac:dyDescent="0.25">
      <c r="A388" s="140" t="s">
        <v>195</v>
      </c>
      <c r="B388" s="140"/>
      <c r="C388" s="140"/>
    </row>
    <row r="389" spans="1:3" ht="45" customHeight="1" x14ac:dyDescent="0.25">
      <c r="A389" s="24" t="s">
        <v>191</v>
      </c>
      <c r="B389" s="24" t="s">
        <v>72</v>
      </c>
      <c r="C389" s="24" t="s">
        <v>4</v>
      </c>
    </row>
    <row r="390" spans="1:3" ht="37.5" x14ac:dyDescent="0.25">
      <c r="A390" s="24" t="s">
        <v>193</v>
      </c>
      <c r="B390" s="62">
        <v>35937</v>
      </c>
      <c r="C390" s="90">
        <v>0.47</v>
      </c>
    </row>
    <row r="391" spans="1:3" ht="37.5" x14ac:dyDescent="0.25">
      <c r="A391" s="24" t="s">
        <v>196</v>
      </c>
      <c r="B391" s="62">
        <v>31677</v>
      </c>
      <c r="C391" s="90">
        <v>0.41399999999999998</v>
      </c>
    </row>
    <row r="392" spans="1:3" ht="37.5" x14ac:dyDescent="0.25">
      <c r="A392" s="24" t="s">
        <v>194</v>
      </c>
      <c r="B392" s="62">
        <v>8891</v>
      </c>
      <c r="C392" s="90">
        <v>0.11600000000000001</v>
      </c>
    </row>
    <row r="393" spans="1:3" ht="18.75" x14ac:dyDescent="0.25">
      <c r="A393" s="24" t="s">
        <v>92</v>
      </c>
      <c r="B393" s="50">
        <v>76505</v>
      </c>
      <c r="C393" s="61">
        <v>1</v>
      </c>
    </row>
    <row r="394" spans="1:3" x14ac:dyDescent="0.25">
      <c r="A394" s="1" t="s">
        <v>169</v>
      </c>
    </row>
    <row r="398" spans="1:3" ht="21.75" x14ac:dyDescent="0.25">
      <c r="A398" s="146" t="s">
        <v>352</v>
      </c>
      <c r="B398" s="146"/>
      <c r="C398" s="146"/>
    </row>
    <row r="399" spans="1:3" ht="42" customHeight="1" x14ac:dyDescent="0.25">
      <c r="A399" s="149" t="s">
        <v>197</v>
      </c>
      <c r="B399" s="149"/>
      <c r="C399" s="149"/>
    </row>
    <row r="400" spans="1:3" x14ac:dyDescent="0.25">
      <c r="A400" s="42" t="s">
        <v>198</v>
      </c>
    </row>
    <row r="401" spans="1:3" ht="18.75" x14ac:dyDescent="0.25">
      <c r="A401" s="24" t="s">
        <v>191</v>
      </c>
      <c r="B401" s="24" t="s">
        <v>87</v>
      </c>
      <c r="C401" s="24" t="s">
        <v>4</v>
      </c>
    </row>
    <row r="402" spans="1:3" ht="37.5" x14ac:dyDescent="0.25">
      <c r="A402" s="24" t="s">
        <v>196</v>
      </c>
      <c r="B402" s="62">
        <v>1127923281</v>
      </c>
      <c r="C402" s="90">
        <v>0.51800000000000002</v>
      </c>
    </row>
    <row r="403" spans="1:3" ht="37.5" x14ac:dyDescent="0.25">
      <c r="A403" s="24" t="s">
        <v>193</v>
      </c>
      <c r="B403" s="62">
        <v>886977435</v>
      </c>
      <c r="C403" s="90">
        <v>0.40799999999999997</v>
      </c>
    </row>
    <row r="404" spans="1:3" ht="37.5" x14ac:dyDescent="0.25">
      <c r="A404" s="24" t="s">
        <v>194</v>
      </c>
      <c r="B404" s="62">
        <v>161666478</v>
      </c>
      <c r="C404" s="90">
        <v>7.3999999999999996E-2</v>
      </c>
    </row>
    <row r="405" spans="1:3" ht="18.75" x14ac:dyDescent="0.25">
      <c r="A405" s="24" t="s">
        <v>92</v>
      </c>
      <c r="B405" s="50">
        <v>2176567194</v>
      </c>
      <c r="C405" s="61">
        <v>1</v>
      </c>
    </row>
    <row r="406" spans="1:3" x14ac:dyDescent="0.25">
      <c r="A406" s="1" t="s">
        <v>148</v>
      </c>
    </row>
    <row r="410" spans="1:3" ht="21.75" x14ac:dyDescent="0.25">
      <c r="A410" s="146" t="s">
        <v>199</v>
      </c>
      <c r="B410" s="146"/>
      <c r="C410" s="146"/>
    </row>
    <row r="411" spans="1:3" ht="42.75" customHeight="1" x14ac:dyDescent="0.25">
      <c r="A411" s="149" t="s">
        <v>200</v>
      </c>
      <c r="B411" s="149"/>
      <c r="C411" s="149"/>
    </row>
    <row r="412" spans="1:3" x14ac:dyDescent="0.25">
      <c r="A412" s="42" t="s">
        <v>198</v>
      </c>
    </row>
    <row r="413" spans="1:3" ht="18.75" x14ac:dyDescent="0.25">
      <c r="A413" s="24" t="s">
        <v>191</v>
      </c>
      <c r="B413" s="24" t="s">
        <v>95</v>
      </c>
      <c r="C413" s="24" t="s">
        <v>4</v>
      </c>
    </row>
    <row r="414" spans="1:3" ht="37.5" x14ac:dyDescent="0.25">
      <c r="A414" s="24" t="s">
        <v>193</v>
      </c>
      <c r="B414" s="62">
        <v>4263249973</v>
      </c>
      <c r="C414" s="91">
        <v>0.55800000000000005</v>
      </c>
    </row>
    <row r="415" spans="1:3" ht="37.5" x14ac:dyDescent="0.25">
      <c r="A415" s="24" t="s">
        <v>196</v>
      </c>
      <c r="B415" s="62">
        <v>2968378934</v>
      </c>
      <c r="C415" s="91">
        <v>0.38800000000000001</v>
      </c>
    </row>
    <row r="416" spans="1:3" ht="37.5" x14ac:dyDescent="0.25">
      <c r="A416" s="24" t="s">
        <v>194</v>
      </c>
      <c r="B416" s="62">
        <v>409973750</v>
      </c>
      <c r="C416" s="91">
        <v>5.3999999999999999E-2</v>
      </c>
    </row>
    <row r="417" spans="1:3" ht="18.75" x14ac:dyDescent="0.45">
      <c r="A417" s="24" t="s">
        <v>92</v>
      </c>
      <c r="B417" s="94">
        <v>7641602657</v>
      </c>
      <c r="C417" s="61">
        <v>1</v>
      </c>
    </row>
    <row r="418" spans="1:3" x14ac:dyDescent="0.25">
      <c r="A418" s="1" t="s">
        <v>169</v>
      </c>
    </row>
    <row r="422" spans="1:3" ht="21.75" x14ac:dyDescent="0.25">
      <c r="A422" s="127" t="s">
        <v>201</v>
      </c>
      <c r="B422" s="127"/>
      <c r="C422" s="127"/>
    </row>
    <row r="423" spans="1:3" ht="47.25" customHeight="1" x14ac:dyDescent="0.25">
      <c r="A423" s="129" t="s">
        <v>202</v>
      </c>
      <c r="B423" s="129"/>
      <c r="C423" s="129"/>
    </row>
    <row r="424" spans="1:3" x14ac:dyDescent="0.25">
      <c r="A424" s="42" t="s">
        <v>198</v>
      </c>
    </row>
    <row r="425" spans="1:3" ht="18.75" x14ac:dyDescent="0.25">
      <c r="A425" s="24" t="s">
        <v>191</v>
      </c>
      <c r="B425" s="24" t="s">
        <v>203</v>
      </c>
      <c r="C425" s="24" t="s">
        <v>4</v>
      </c>
    </row>
    <row r="426" spans="1:3" ht="37.5" x14ac:dyDescent="0.25">
      <c r="A426" s="24" t="s">
        <v>193</v>
      </c>
      <c r="B426" s="62">
        <v>1397146295</v>
      </c>
      <c r="C426" s="91">
        <v>0.56999999999999995</v>
      </c>
    </row>
    <row r="427" spans="1:3" ht="37.5" x14ac:dyDescent="0.25">
      <c r="A427" s="24" t="s">
        <v>196</v>
      </c>
      <c r="B427" s="62">
        <v>918571846</v>
      </c>
      <c r="C427" s="91">
        <v>0.375</v>
      </c>
    </row>
    <row r="428" spans="1:3" ht="37.5" x14ac:dyDescent="0.25">
      <c r="A428" s="24" t="s">
        <v>194</v>
      </c>
      <c r="B428" s="62">
        <v>135251361</v>
      </c>
      <c r="C428" s="91">
        <v>5.5E-2</v>
      </c>
    </row>
    <row r="429" spans="1:3" ht="18.75" x14ac:dyDescent="0.25">
      <c r="A429" s="109" t="s">
        <v>204</v>
      </c>
      <c r="B429" s="50">
        <v>2450969501</v>
      </c>
      <c r="C429" s="61">
        <v>1</v>
      </c>
    </row>
    <row r="430" spans="1:3" x14ac:dyDescent="0.25">
      <c r="A430" s="1" t="s">
        <v>169</v>
      </c>
    </row>
    <row r="431" spans="1:3" x14ac:dyDescent="0.25">
      <c r="A431" s="1" t="s">
        <v>205</v>
      </c>
    </row>
    <row r="435" spans="1:3" ht="21.75" x14ac:dyDescent="0.25">
      <c r="A435" s="146" t="s">
        <v>206</v>
      </c>
      <c r="B435" s="146"/>
      <c r="C435" s="146"/>
    </row>
    <row r="436" spans="1:3" ht="46.5" customHeight="1" x14ac:dyDescent="0.25">
      <c r="A436" s="149" t="s">
        <v>207</v>
      </c>
      <c r="B436" s="149"/>
      <c r="C436" s="149"/>
    </row>
    <row r="437" spans="1:3" x14ac:dyDescent="0.25">
      <c r="A437" s="42" t="s">
        <v>198</v>
      </c>
    </row>
    <row r="438" spans="1:3" ht="18.75" x14ac:dyDescent="0.25">
      <c r="A438" s="24" t="s">
        <v>191</v>
      </c>
      <c r="B438" s="24" t="s">
        <v>113</v>
      </c>
      <c r="C438" s="24" t="s">
        <v>4</v>
      </c>
    </row>
    <row r="439" spans="1:3" ht="37.5" x14ac:dyDescent="0.25">
      <c r="A439" s="24" t="s">
        <v>193</v>
      </c>
      <c r="B439" s="62">
        <v>2866103678</v>
      </c>
      <c r="C439" s="91">
        <v>0.55200000000000005</v>
      </c>
    </row>
    <row r="440" spans="1:3" ht="37.5" x14ac:dyDescent="0.25">
      <c r="A440" s="109" t="s">
        <v>196</v>
      </c>
      <c r="B440" s="62">
        <v>2049807088</v>
      </c>
      <c r="C440" s="91">
        <v>0.39500000000000002</v>
      </c>
    </row>
    <row r="441" spans="1:3" ht="37.5" x14ac:dyDescent="0.25">
      <c r="A441" s="109" t="s">
        <v>194</v>
      </c>
      <c r="B441" s="62">
        <v>274722389</v>
      </c>
      <c r="C441" s="91">
        <v>5.2999999999999999E-2</v>
      </c>
    </row>
    <row r="442" spans="1:3" ht="18.75" x14ac:dyDescent="0.25">
      <c r="A442" s="109" t="s">
        <v>208</v>
      </c>
      <c r="B442" s="95">
        <v>5190633156</v>
      </c>
      <c r="C442" s="61">
        <v>1</v>
      </c>
    </row>
    <row r="443" spans="1:3" x14ac:dyDescent="0.25">
      <c r="A443" s="1" t="s">
        <v>148</v>
      </c>
    </row>
    <row r="444" spans="1:3" x14ac:dyDescent="0.25">
      <c r="A444" s="1" t="s">
        <v>205</v>
      </c>
    </row>
    <row r="448" spans="1:3" ht="21.75" x14ac:dyDescent="0.25">
      <c r="A448" s="146" t="s">
        <v>209</v>
      </c>
      <c r="B448" s="146"/>
      <c r="C448" s="146"/>
    </row>
    <row r="449" spans="1:3" ht="42" customHeight="1" x14ac:dyDescent="0.25">
      <c r="A449" s="140" t="s">
        <v>210</v>
      </c>
      <c r="B449" s="140"/>
      <c r="C449" s="140"/>
    </row>
    <row r="450" spans="1:3" ht="18.75" x14ac:dyDescent="0.25">
      <c r="A450" s="23" t="s">
        <v>211</v>
      </c>
      <c r="B450" s="23" t="s">
        <v>62</v>
      </c>
      <c r="C450" s="23" t="s">
        <v>4</v>
      </c>
    </row>
    <row r="451" spans="1:3" ht="18.75" x14ac:dyDescent="0.25">
      <c r="A451" s="23" t="s">
        <v>212</v>
      </c>
      <c r="B451" s="63">
        <v>8169</v>
      </c>
      <c r="C451" s="92">
        <v>0.81200000000000006</v>
      </c>
    </row>
    <row r="452" spans="1:3" ht="18.75" x14ac:dyDescent="0.25">
      <c r="A452" s="23" t="s">
        <v>213</v>
      </c>
      <c r="B452" s="63">
        <v>1153</v>
      </c>
      <c r="C452" s="92">
        <v>0.115</v>
      </c>
    </row>
    <row r="453" spans="1:3" ht="18.75" x14ac:dyDescent="0.25">
      <c r="A453" s="23" t="s">
        <v>214</v>
      </c>
      <c r="B453" s="22">
        <v>737</v>
      </c>
      <c r="C453" s="92">
        <v>7.2999999999999995E-2</v>
      </c>
    </row>
    <row r="454" spans="1:3" ht="18.75" x14ac:dyDescent="0.25">
      <c r="A454" s="23" t="s">
        <v>7</v>
      </c>
      <c r="B454" s="93">
        <v>10059</v>
      </c>
      <c r="C454" s="61">
        <v>1</v>
      </c>
    </row>
    <row r="455" spans="1:3" ht="18" x14ac:dyDescent="0.25">
      <c r="A455" s="64" t="s">
        <v>215</v>
      </c>
    </row>
    <row r="459" spans="1:3" ht="21.75" x14ac:dyDescent="0.25">
      <c r="A459" s="146" t="s">
        <v>216</v>
      </c>
      <c r="B459" s="146"/>
      <c r="C459" s="146"/>
    </row>
    <row r="460" spans="1:3" ht="42.75" customHeight="1" x14ac:dyDescent="0.25">
      <c r="A460" s="140" t="s">
        <v>217</v>
      </c>
      <c r="B460" s="140"/>
      <c r="C460" s="140"/>
    </row>
    <row r="461" spans="1:3" ht="18.75" x14ac:dyDescent="0.25">
      <c r="A461" s="23" t="s">
        <v>191</v>
      </c>
      <c r="B461" s="23" t="s">
        <v>218</v>
      </c>
      <c r="C461" s="23" t="s">
        <v>4</v>
      </c>
    </row>
    <row r="462" spans="1:3" ht="18.75" x14ac:dyDescent="0.25">
      <c r="A462" s="23" t="s">
        <v>212</v>
      </c>
      <c r="B462" s="63">
        <v>70400</v>
      </c>
      <c r="C462" s="92">
        <v>0.67800000000000005</v>
      </c>
    </row>
    <row r="463" spans="1:3" ht="18.75" x14ac:dyDescent="0.25">
      <c r="A463" s="23" t="s">
        <v>219</v>
      </c>
      <c r="B463" s="63">
        <v>20122</v>
      </c>
      <c r="C463" s="92">
        <v>0.19400000000000001</v>
      </c>
    </row>
    <row r="464" spans="1:3" ht="18.75" x14ac:dyDescent="0.25">
      <c r="A464" s="23" t="s">
        <v>214</v>
      </c>
      <c r="B464" s="63">
        <v>13245</v>
      </c>
      <c r="C464" s="92">
        <v>0.128</v>
      </c>
    </row>
    <row r="465" spans="1:6" ht="18.75" x14ac:dyDescent="0.25">
      <c r="A465" s="23" t="s">
        <v>220</v>
      </c>
      <c r="B465" s="93">
        <v>103767</v>
      </c>
      <c r="C465" s="61">
        <v>1</v>
      </c>
    </row>
    <row r="466" spans="1:6" x14ac:dyDescent="0.25">
      <c r="A466" s="21" t="s">
        <v>221</v>
      </c>
    </row>
    <row r="470" spans="1:6" ht="21.75" x14ac:dyDescent="0.25">
      <c r="A470" s="146" t="s">
        <v>222</v>
      </c>
      <c r="B470" s="146"/>
      <c r="C470" s="146"/>
      <c r="D470" s="146"/>
      <c r="E470" s="146"/>
      <c r="F470" s="146"/>
    </row>
    <row r="471" spans="1:6" ht="21.75" x14ac:dyDescent="0.25">
      <c r="A471" s="150" t="s">
        <v>223</v>
      </c>
      <c r="B471" s="150"/>
      <c r="C471" s="150"/>
      <c r="D471" s="150"/>
      <c r="E471" s="150"/>
      <c r="F471" s="150"/>
    </row>
    <row r="472" spans="1:6" ht="18.75" x14ac:dyDescent="0.25">
      <c r="A472" s="123" t="s">
        <v>191</v>
      </c>
      <c r="B472" s="157" t="s">
        <v>224</v>
      </c>
      <c r="C472" s="157"/>
      <c r="D472" s="157" t="s">
        <v>225</v>
      </c>
      <c r="E472" s="157"/>
      <c r="F472" s="157" t="s">
        <v>218</v>
      </c>
    </row>
    <row r="473" spans="1:6" ht="18.75" x14ac:dyDescent="0.25">
      <c r="A473" s="123"/>
      <c r="B473" s="23" t="s">
        <v>226</v>
      </c>
      <c r="C473" s="23" t="s">
        <v>227</v>
      </c>
      <c r="D473" s="23" t="s">
        <v>226</v>
      </c>
      <c r="E473" s="23" t="s">
        <v>227</v>
      </c>
      <c r="F473" s="157"/>
    </row>
    <row r="474" spans="1:6" ht="18.75" x14ac:dyDescent="0.25">
      <c r="A474" s="23" t="s">
        <v>212</v>
      </c>
      <c r="B474" s="22">
        <v>583</v>
      </c>
      <c r="C474" s="22">
        <v>0</v>
      </c>
      <c r="D474" s="63">
        <v>69351</v>
      </c>
      <c r="E474" s="22">
        <v>466</v>
      </c>
      <c r="F474" s="63">
        <v>70400</v>
      </c>
    </row>
    <row r="475" spans="1:6" ht="18.75" x14ac:dyDescent="0.25">
      <c r="A475" s="23" t="s">
        <v>219</v>
      </c>
      <c r="B475" s="22">
        <v>162</v>
      </c>
      <c r="C475" s="22">
        <v>39</v>
      </c>
      <c r="D475" s="63">
        <v>19591</v>
      </c>
      <c r="E475" s="22">
        <v>330</v>
      </c>
      <c r="F475" s="63">
        <v>20122</v>
      </c>
    </row>
    <row r="476" spans="1:6" ht="18.75" x14ac:dyDescent="0.25">
      <c r="A476" s="23" t="s">
        <v>214</v>
      </c>
      <c r="B476" s="22">
        <v>30</v>
      </c>
      <c r="C476" s="22">
        <v>2</v>
      </c>
      <c r="D476" s="63">
        <v>13201</v>
      </c>
      <c r="E476" s="22">
        <v>12</v>
      </c>
      <c r="F476" s="63">
        <v>13245</v>
      </c>
    </row>
    <row r="477" spans="1:6" ht="18.75" x14ac:dyDescent="0.25">
      <c r="A477" s="23" t="s">
        <v>220</v>
      </c>
      <c r="B477" s="22">
        <v>775</v>
      </c>
      <c r="C477" s="22">
        <v>41</v>
      </c>
      <c r="D477" s="63">
        <v>102143</v>
      </c>
      <c r="E477" s="22">
        <v>808</v>
      </c>
      <c r="F477" s="63">
        <v>103767</v>
      </c>
    </row>
    <row r="478" spans="1:6" x14ac:dyDescent="0.25">
      <c r="A478" s="21" t="s">
        <v>221</v>
      </c>
    </row>
    <row r="482" spans="1:3" ht="21.75" x14ac:dyDescent="0.25">
      <c r="A482" s="146" t="s">
        <v>228</v>
      </c>
      <c r="B482" s="146"/>
      <c r="C482" s="146"/>
    </row>
    <row r="483" spans="1:3" ht="41.25" customHeight="1" x14ac:dyDescent="0.25">
      <c r="A483" s="149" t="s">
        <v>229</v>
      </c>
      <c r="B483" s="149"/>
      <c r="C483" s="149"/>
    </row>
    <row r="484" spans="1:3" x14ac:dyDescent="0.25">
      <c r="A484" s="64" t="s">
        <v>86</v>
      </c>
    </row>
    <row r="485" spans="1:3" ht="18.75" x14ac:dyDescent="0.25">
      <c r="A485" s="24" t="s">
        <v>191</v>
      </c>
      <c r="B485" s="23" t="s">
        <v>87</v>
      </c>
      <c r="C485" s="23" t="s">
        <v>4</v>
      </c>
    </row>
    <row r="486" spans="1:3" ht="18.75" x14ac:dyDescent="0.25">
      <c r="A486" s="23" t="s">
        <v>212</v>
      </c>
      <c r="B486" s="63">
        <v>1300315483</v>
      </c>
      <c r="C486" s="92">
        <v>0.54400000000000004</v>
      </c>
    </row>
    <row r="487" spans="1:3" ht="18.75" x14ac:dyDescent="0.25">
      <c r="A487" s="109" t="s">
        <v>214</v>
      </c>
      <c r="B487" s="63">
        <v>592411571</v>
      </c>
      <c r="C487" s="92">
        <v>0.248</v>
      </c>
    </row>
    <row r="488" spans="1:3" ht="18.75" x14ac:dyDescent="0.25">
      <c r="A488" s="109" t="s">
        <v>219</v>
      </c>
      <c r="B488" s="63">
        <v>496955828</v>
      </c>
      <c r="C488" s="92">
        <v>0.20799999999999999</v>
      </c>
    </row>
    <row r="489" spans="1:3" ht="18.75" x14ac:dyDescent="0.25">
      <c r="A489" s="109" t="s">
        <v>204</v>
      </c>
      <c r="B489" s="93">
        <v>2389682883</v>
      </c>
      <c r="C489" s="61">
        <v>1</v>
      </c>
    </row>
    <row r="490" spans="1:3" x14ac:dyDescent="0.25">
      <c r="A490" s="21" t="s">
        <v>169</v>
      </c>
    </row>
    <row r="491" spans="1:3" x14ac:dyDescent="0.25">
      <c r="A491" s="21" t="s">
        <v>230</v>
      </c>
    </row>
    <row r="495" spans="1:3" ht="21.75" x14ac:dyDescent="0.25">
      <c r="A495" s="146" t="s">
        <v>231</v>
      </c>
      <c r="B495" s="146"/>
      <c r="C495" s="146"/>
    </row>
    <row r="496" spans="1:3" ht="49.5" customHeight="1" x14ac:dyDescent="0.25">
      <c r="A496" s="149" t="s">
        <v>232</v>
      </c>
      <c r="B496" s="149"/>
      <c r="C496" s="149"/>
    </row>
    <row r="497" spans="1:3" x14ac:dyDescent="0.25">
      <c r="A497" s="64" t="s">
        <v>198</v>
      </c>
    </row>
    <row r="498" spans="1:3" ht="18.75" x14ac:dyDescent="0.25">
      <c r="A498" s="24" t="s">
        <v>191</v>
      </c>
      <c r="B498" s="23" t="s">
        <v>233</v>
      </c>
      <c r="C498" s="23" t="s">
        <v>4</v>
      </c>
    </row>
    <row r="499" spans="1:3" ht="18.75" x14ac:dyDescent="0.25">
      <c r="A499" s="23" t="s">
        <v>212</v>
      </c>
      <c r="B499" s="63">
        <v>6384184605</v>
      </c>
      <c r="C499" s="92">
        <v>0.47699999999999998</v>
      </c>
    </row>
    <row r="500" spans="1:3" ht="18.75" x14ac:dyDescent="0.25">
      <c r="A500" s="23" t="s">
        <v>219</v>
      </c>
      <c r="B500" s="63">
        <v>4989994574</v>
      </c>
      <c r="C500" s="92">
        <v>0.373</v>
      </c>
    </row>
    <row r="501" spans="1:3" ht="18.75" x14ac:dyDescent="0.25">
      <c r="A501" s="23" t="s">
        <v>214</v>
      </c>
      <c r="B501" s="63">
        <v>1998161082</v>
      </c>
      <c r="C501" s="92">
        <v>0.14899999999999999</v>
      </c>
    </row>
    <row r="502" spans="1:3" ht="18.75" x14ac:dyDescent="0.25">
      <c r="A502" s="23" t="s">
        <v>220</v>
      </c>
      <c r="B502" s="93">
        <v>13372340261</v>
      </c>
      <c r="C502" s="61">
        <v>1</v>
      </c>
    </row>
    <row r="503" spans="1:3" x14ac:dyDescent="0.25">
      <c r="A503" s="21" t="s">
        <v>234</v>
      </c>
    </row>
    <row r="507" spans="1:3" ht="21.75" x14ac:dyDescent="0.25">
      <c r="A507" s="146" t="s">
        <v>235</v>
      </c>
      <c r="B507" s="146"/>
      <c r="C507" s="146"/>
    </row>
    <row r="508" spans="1:3" ht="40.5" customHeight="1" x14ac:dyDescent="0.25">
      <c r="A508" s="149" t="s">
        <v>236</v>
      </c>
      <c r="B508" s="149"/>
      <c r="C508" s="149"/>
    </row>
    <row r="509" spans="1:3" x14ac:dyDescent="0.25">
      <c r="A509" s="64" t="s">
        <v>198</v>
      </c>
    </row>
    <row r="510" spans="1:3" ht="18.75" x14ac:dyDescent="0.25">
      <c r="A510" s="24" t="s">
        <v>191</v>
      </c>
      <c r="B510" s="23" t="s">
        <v>203</v>
      </c>
      <c r="C510" s="23" t="s">
        <v>4</v>
      </c>
    </row>
    <row r="511" spans="1:3" ht="18.75" x14ac:dyDescent="0.25">
      <c r="A511" s="23" t="s">
        <v>219</v>
      </c>
      <c r="B511" s="63">
        <v>3392496526</v>
      </c>
      <c r="C511" s="92">
        <v>0.44</v>
      </c>
    </row>
    <row r="512" spans="1:3" ht="18.75" x14ac:dyDescent="0.25">
      <c r="A512" s="23" t="s">
        <v>212</v>
      </c>
      <c r="B512" s="63">
        <v>3161204818</v>
      </c>
      <c r="C512" s="92">
        <v>0.41</v>
      </c>
    </row>
    <row r="513" spans="1:3" ht="18.75" x14ac:dyDescent="0.25">
      <c r="A513" s="108" t="s">
        <v>214</v>
      </c>
      <c r="B513" s="63">
        <v>1155184117</v>
      </c>
      <c r="C513" s="92">
        <v>0.15</v>
      </c>
    </row>
    <row r="514" spans="1:3" ht="18.75" x14ac:dyDescent="0.25">
      <c r="A514" s="108" t="s">
        <v>204</v>
      </c>
      <c r="B514" s="93">
        <v>7708885462</v>
      </c>
      <c r="C514" s="61">
        <v>1</v>
      </c>
    </row>
    <row r="515" spans="1:3" x14ac:dyDescent="0.25">
      <c r="A515" s="1" t="s">
        <v>158</v>
      </c>
    </row>
    <row r="516" spans="1:3" x14ac:dyDescent="0.25">
      <c r="A516" s="1" t="s">
        <v>83</v>
      </c>
    </row>
    <row r="517" spans="1:3" ht="14.25" customHeight="1" x14ac:dyDescent="0.25"/>
    <row r="520" spans="1:3" ht="21.75" x14ac:dyDescent="0.25">
      <c r="A520" s="146" t="s">
        <v>237</v>
      </c>
      <c r="B520" s="146"/>
      <c r="C520" s="146"/>
    </row>
    <row r="521" spans="1:3" ht="43.5" customHeight="1" x14ac:dyDescent="0.25">
      <c r="A521" s="149" t="s">
        <v>238</v>
      </c>
      <c r="B521" s="149"/>
      <c r="C521" s="149"/>
    </row>
    <row r="522" spans="1:3" x14ac:dyDescent="0.25">
      <c r="A522" s="64" t="s">
        <v>198</v>
      </c>
    </row>
    <row r="523" spans="1:3" ht="18.75" x14ac:dyDescent="0.25">
      <c r="A523" s="24" t="s">
        <v>191</v>
      </c>
      <c r="B523" s="23" t="s">
        <v>239</v>
      </c>
      <c r="C523" s="23" t="s">
        <v>4</v>
      </c>
    </row>
    <row r="524" spans="1:3" ht="18.75" x14ac:dyDescent="0.25">
      <c r="A524" s="23" t="s">
        <v>212</v>
      </c>
      <c r="B524" s="63">
        <v>3222979787</v>
      </c>
      <c r="C524" s="92">
        <v>0.56899999999999995</v>
      </c>
    </row>
    <row r="525" spans="1:3" ht="18.75" x14ac:dyDescent="0.25">
      <c r="A525" s="23" t="s">
        <v>219</v>
      </c>
      <c r="B525" s="63">
        <v>1597498048</v>
      </c>
      <c r="C525" s="92">
        <v>0.28199999999999997</v>
      </c>
    </row>
    <row r="526" spans="1:3" ht="18.75" x14ac:dyDescent="0.25">
      <c r="A526" s="23" t="s">
        <v>214</v>
      </c>
      <c r="B526" s="63">
        <v>842976964</v>
      </c>
      <c r="C526" s="92">
        <v>0.14899999999999999</v>
      </c>
    </row>
    <row r="527" spans="1:3" ht="18.75" x14ac:dyDescent="0.25">
      <c r="A527" s="23" t="s">
        <v>220</v>
      </c>
      <c r="B527" s="93">
        <v>5663454799</v>
      </c>
      <c r="C527" s="61">
        <v>1</v>
      </c>
    </row>
    <row r="528" spans="1:3" x14ac:dyDescent="0.25">
      <c r="A528" s="21" t="s">
        <v>221</v>
      </c>
    </row>
    <row r="532" spans="1:3" ht="21.75" x14ac:dyDescent="0.25">
      <c r="A532" s="127" t="s">
        <v>240</v>
      </c>
      <c r="B532" s="127"/>
      <c r="C532" s="127"/>
    </row>
    <row r="533" spans="1:3" ht="45" customHeight="1" x14ac:dyDescent="0.25">
      <c r="A533" s="138" t="s">
        <v>241</v>
      </c>
      <c r="B533" s="138"/>
      <c r="C533" s="138"/>
    </row>
    <row r="534" spans="1:3" ht="18.75" x14ac:dyDescent="0.25">
      <c r="A534" s="35" t="s">
        <v>211</v>
      </c>
      <c r="B534" s="35" t="s">
        <v>62</v>
      </c>
      <c r="C534" s="35" t="s">
        <v>173</v>
      </c>
    </row>
    <row r="535" spans="1:3" ht="18.75" x14ac:dyDescent="0.25">
      <c r="A535" s="67" t="s">
        <v>242</v>
      </c>
      <c r="B535" s="29">
        <v>3222</v>
      </c>
      <c r="C535" s="32">
        <v>0.22470000000000001</v>
      </c>
    </row>
    <row r="536" spans="1:3" ht="18.75" x14ac:dyDescent="0.25">
      <c r="A536" s="67" t="s">
        <v>243</v>
      </c>
      <c r="B536" s="29">
        <v>2679</v>
      </c>
      <c r="C536" s="32">
        <v>0.18679999999999999</v>
      </c>
    </row>
    <row r="537" spans="1:3" ht="37.5" x14ac:dyDescent="0.25">
      <c r="A537" s="67" t="s">
        <v>244</v>
      </c>
      <c r="B537" s="29">
        <v>1425</v>
      </c>
      <c r="C537" s="32">
        <v>9.9400000000000002E-2</v>
      </c>
    </row>
    <row r="538" spans="1:3" ht="37.5" x14ac:dyDescent="0.25">
      <c r="A538" s="67" t="s">
        <v>245</v>
      </c>
      <c r="B538" s="29">
        <v>1235</v>
      </c>
      <c r="C538" s="33">
        <v>8.6099999999999996E-2</v>
      </c>
    </row>
    <row r="539" spans="1:3" ht="18.75" x14ac:dyDescent="0.25">
      <c r="A539" s="67" t="s">
        <v>246</v>
      </c>
      <c r="B539" s="67">
        <v>978</v>
      </c>
      <c r="C539" s="32">
        <v>6.8199999999999997E-2</v>
      </c>
    </row>
    <row r="540" spans="1:3" ht="18.75" x14ac:dyDescent="0.25">
      <c r="A540" s="67" t="s">
        <v>247</v>
      </c>
      <c r="B540" s="67">
        <v>798</v>
      </c>
      <c r="C540" s="32">
        <v>5.57E-2</v>
      </c>
    </row>
    <row r="541" spans="1:3" ht="37.5" x14ac:dyDescent="0.25">
      <c r="A541" s="67" t="s">
        <v>248</v>
      </c>
      <c r="B541" s="67">
        <v>740</v>
      </c>
      <c r="C541" s="32">
        <v>5.16E-2</v>
      </c>
    </row>
    <row r="542" spans="1:3" ht="37.5" x14ac:dyDescent="0.25">
      <c r="A542" s="67" t="s">
        <v>249</v>
      </c>
      <c r="B542" s="67">
        <v>454</v>
      </c>
      <c r="C542" s="32">
        <v>3.1699999999999999E-2</v>
      </c>
    </row>
    <row r="543" spans="1:3" ht="18.75" x14ac:dyDescent="0.25">
      <c r="A543" s="67" t="s">
        <v>250</v>
      </c>
      <c r="B543" s="67">
        <v>322</v>
      </c>
      <c r="C543" s="32">
        <v>2.2499999999999999E-2</v>
      </c>
    </row>
    <row r="544" spans="1:3" ht="37.5" x14ac:dyDescent="0.25">
      <c r="A544" s="67" t="s">
        <v>251</v>
      </c>
      <c r="B544" s="67">
        <v>314</v>
      </c>
      <c r="C544" s="32">
        <v>2.1899999999999999E-2</v>
      </c>
    </row>
    <row r="545" spans="1:3" ht="18.75" x14ac:dyDescent="0.25">
      <c r="A545" s="30" t="s">
        <v>252</v>
      </c>
      <c r="B545" s="30">
        <v>286</v>
      </c>
      <c r="C545" s="32">
        <v>1.9900000000000001E-2</v>
      </c>
    </row>
    <row r="546" spans="1:3" ht="37.5" x14ac:dyDescent="0.25">
      <c r="A546" s="30" t="s">
        <v>253</v>
      </c>
      <c r="B546" s="30">
        <v>254</v>
      </c>
      <c r="C546" s="32">
        <v>1.77E-2</v>
      </c>
    </row>
    <row r="547" spans="1:3" ht="37.5" x14ac:dyDescent="0.25">
      <c r="A547" s="30" t="s">
        <v>254</v>
      </c>
      <c r="B547" s="30">
        <v>247</v>
      </c>
      <c r="C547" s="32">
        <v>1.72E-2</v>
      </c>
    </row>
    <row r="548" spans="1:3" ht="18.75" x14ac:dyDescent="0.25">
      <c r="A548" s="67" t="s">
        <v>255</v>
      </c>
      <c r="B548" s="67">
        <v>224</v>
      </c>
      <c r="C548" s="32">
        <v>1.5599999999999999E-2</v>
      </c>
    </row>
    <row r="549" spans="1:3" ht="18.75" x14ac:dyDescent="0.25">
      <c r="A549" s="67" t="s">
        <v>256</v>
      </c>
      <c r="B549" s="67">
        <v>200</v>
      </c>
      <c r="C549" s="32">
        <v>1.3899999999999999E-2</v>
      </c>
    </row>
    <row r="550" spans="1:3" ht="18.75" x14ac:dyDescent="0.25">
      <c r="A550" s="67" t="s">
        <v>257</v>
      </c>
      <c r="B550" s="67">
        <v>187</v>
      </c>
      <c r="C550" s="32">
        <v>1.2999999999999999E-2</v>
      </c>
    </row>
    <row r="551" spans="1:3" ht="18.75" x14ac:dyDescent="0.25">
      <c r="A551" s="67" t="s">
        <v>258</v>
      </c>
      <c r="B551" s="67">
        <v>187</v>
      </c>
      <c r="C551" s="32">
        <v>1.2999999999999999E-2</v>
      </c>
    </row>
    <row r="552" spans="1:3" ht="18.75" x14ac:dyDescent="0.25">
      <c r="A552" s="30" t="s">
        <v>259</v>
      </c>
      <c r="B552" s="30">
        <v>156</v>
      </c>
      <c r="C552" s="32">
        <v>1.09E-2</v>
      </c>
    </row>
    <row r="553" spans="1:3" ht="18.75" x14ac:dyDescent="0.25">
      <c r="A553" s="30" t="s">
        <v>260</v>
      </c>
      <c r="B553" s="30">
        <v>111</v>
      </c>
      <c r="C553" s="32">
        <v>7.7000000000000002E-3</v>
      </c>
    </row>
    <row r="554" spans="1:3" ht="37.5" x14ac:dyDescent="0.25">
      <c r="A554" s="30" t="s">
        <v>261</v>
      </c>
      <c r="B554" s="30">
        <v>107</v>
      </c>
      <c r="C554" s="32">
        <v>7.4999999999999997E-3</v>
      </c>
    </row>
    <row r="555" spans="1:3" ht="18.75" x14ac:dyDescent="0.25">
      <c r="A555" s="67" t="s">
        <v>262</v>
      </c>
      <c r="B555" s="67">
        <v>79</v>
      </c>
      <c r="C555" s="32">
        <v>5.4999999999999997E-3</v>
      </c>
    </row>
    <row r="556" spans="1:3" ht="18.75" x14ac:dyDescent="0.25">
      <c r="A556" s="67" t="s">
        <v>263</v>
      </c>
      <c r="B556" s="67">
        <v>49</v>
      </c>
      <c r="C556" s="32">
        <v>3.3999999999999998E-3</v>
      </c>
    </row>
    <row r="557" spans="1:3" ht="18.75" x14ac:dyDescent="0.25">
      <c r="A557" s="67" t="s">
        <v>264</v>
      </c>
      <c r="B557" s="67">
        <v>36</v>
      </c>
      <c r="C557" s="32">
        <v>2.5000000000000001E-3</v>
      </c>
    </row>
    <row r="558" spans="1:3" ht="18.75" x14ac:dyDescent="0.25">
      <c r="A558" s="67" t="s">
        <v>265</v>
      </c>
      <c r="B558" s="67">
        <v>23</v>
      </c>
      <c r="C558" s="32">
        <v>1.6000000000000001E-3</v>
      </c>
    </row>
    <row r="559" spans="1:3" ht="18.75" x14ac:dyDescent="0.25">
      <c r="A559" s="67" t="s">
        <v>266</v>
      </c>
      <c r="B559" s="67">
        <v>13</v>
      </c>
      <c r="C559" s="32">
        <v>8.9999999999999998E-4</v>
      </c>
    </row>
    <row r="560" spans="1:3" ht="18.75" x14ac:dyDescent="0.25">
      <c r="A560" s="67" t="s">
        <v>267</v>
      </c>
      <c r="B560" s="67">
        <v>6</v>
      </c>
      <c r="C560" s="32">
        <v>4.0000000000000002E-4</v>
      </c>
    </row>
    <row r="561" spans="1:3" ht="18.75" x14ac:dyDescent="0.25">
      <c r="A561" s="67" t="s">
        <v>268</v>
      </c>
      <c r="B561" s="67">
        <v>5</v>
      </c>
      <c r="C561" s="32">
        <v>2.9999999999999997E-4</v>
      </c>
    </row>
    <row r="562" spans="1:3" ht="37.5" x14ac:dyDescent="0.25">
      <c r="A562" s="67" t="s">
        <v>269</v>
      </c>
      <c r="B562" s="67">
        <v>2</v>
      </c>
      <c r="C562" s="32">
        <v>1E-4</v>
      </c>
    </row>
    <row r="563" spans="1:3" ht="18.75" x14ac:dyDescent="0.25">
      <c r="A563" s="68" t="s">
        <v>7</v>
      </c>
      <c r="B563" s="40">
        <v>14339</v>
      </c>
      <c r="C563" s="69">
        <v>1</v>
      </c>
    </row>
    <row r="564" spans="1:3" x14ac:dyDescent="0.25">
      <c r="A564" s="65" t="s">
        <v>270</v>
      </c>
    </row>
    <row r="565" spans="1:3" x14ac:dyDescent="0.25">
      <c r="A565" s="66"/>
    </row>
    <row r="568" spans="1:3" ht="21.75" x14ac:dyDescent="0.25">
      <c r="A568" s="127" t="s">
        <v>271</v>
      </c>
      <c r="B568" s="127"/>
      <c r="C568" s="127"/>
    </row>
    <row r="569" spans="1:3" ht="45" customHeight="1" x14ac:dyDescent="0.25">
      <c r="A569" s="158" t="s">
        <v>272</v>
      </c>
      <c r="B569" s="158"/>
      <c r="C569" s="158"/>
    </row>
    <row r="570" spans="1:3" ht="18.75" x14ac:dyDescent="0.25">
      <c r="A570" s="24" t="s">
        <v>211</v>
      </c>
      <c r="B570" s="35" t="s">
        <v>72</v>
      </c>
      <c r="C570" s="24" t="s">
        <v>173</v>
      </c>
    </row>
    <row r="571" spans="1:3" ht="18.75" x14ac:dyDescent="0.25">
      <c r="A571" s="24" t="s">
        <v>242</v>
      </c>
      <c r="B571" s="28">
        <v>16301</v>
      </c>
      <c r="C571" s="54">
        <v>0.20610000000000001</v>
      </c>
    </row>
    <row r="572" spans="1:3" ht="37.5" x14ac:dyDescent="0.25">
      <c r="A572" s="24" t="s">
        <v>245</v>
      </c>
      <c r="B572" s="28">
        <v>13226</v>
      </c>
      <c r="C572" s="54">
        <v>0.16719999999999999</v>
      </c>
    </row>
    <row r="573" spans="1:3" ht="18.75" x14ac:dyDescent="0.25">
      <c r="A573" s="24" t="s">
        <v>243</v>
      </c>
      <c r="B573" s="49">
        <v>7538</v>
      </c>
      <c r="C573" s="54">
        <v>9.5299999999999996E-2</v>
      </c>
    </row>
    <row r="574" spans="1:3" ht="18.75" x14ac:dyDescent="0.25">
      <c r="A574" s="24" t="s">
        <v>252</v>
      </c>
      <c r="B574" s="49">
        <v>6951</v>
      </c>
      <c r="C574" s="54">
        <v>8.7900000000000006E-2</v>
      </c>
    </row>
    <row r="575" spans="1:3" ht="18.75" x14ac:dyDescent="0.25">
      <c r="A575" s="24" t="s">
        <v>247</v>
      </c>
      <c r="B575" s="49">
        <v>6280</v>
      </c>
      <c r="C575" s="54">
        <v>7.9399999999999998E-2</v>
      </c>
    </row>
    <row r="576" spans="1:3" ht="18.75" x14ac:dyDescent="0.25">
      <c r="A576" s="24" t="s">
        <v>265</v>
      </c>
      <c r="B576" s="49">
        <v>5053</v>
      </c>
      <c r="C576" s="54">
        <v>6.3899999999999998E-2</v>
      </c>
    </row>
    <row r="577" spans="1:3" ht="18.75" x14ac:dyDescent="0.25">
      <c r="A577" s="24" t="s">
        <v>257</v>
      </c>
      <c r="B577" s="49">
        <v>4514</v>
      </c>
      <c r="C577" s="54">
        <v>5.7099999999999998E-2</v>
      </c>
    </row>
    <row r="578" spans="1:3" ht="18.75" x14ac:dyDescent="0.25">
      <c r="A578" s="24" t="s">
        <v>263</v>
      </c>
      <c r="B578" s="49">
        <v>3529</v>
      </c>
      <c r="C578" s="54">
        <v>4.4600000000000001E-2</v>
      </c>
    </row>
    <row r="579" spans="1:3" ht="37.5" x14ac:dyDescent="0.25">
      <c r="A579" s="24" t="s">
        <v>248</v>
      </c>
      <c r="B579" s="49">
        <v>2700</v>
      </c>
      <c r="C579" s="54">
        <v>3.4099999999999998E-2</v>
      </c>
    </row>
    <row r="580" spans="1:3" ht="18.75" x14ac:dyDescent="0.25">
      <c r="A580" s="24" t="s">
        <v>246</v>
      </c>
      <c r="B580" s="49">
        <v>2268</v>
      </c>
      <c r="C580" s="54">
        <v>2.87E-2</v>
      </c>
    </row>
    <row r="581" spans="1:3" ht="37.5" x14ac:dyDescent="0.25">
      <c r="A581" s="24" t="s">
        <v>244</v>
      </c>
      <c r="B581" s="49">
        <v>1624</v>
      </c>
      <c r="C581" s="54">
        <v>2.0500000000000001E-2</v>
      </c>
    </row>
    <row r="582" spans="1:3" ht="37.5" x14ac:dyDescent="0.25">
      <c r="A582" s="24" t="s">
        <v>253</v>
      </c>
      <c r="B582" s="28">
        <v>1431</v>
      </c>
      <c r="C582" s="54">
        <v>1.8100000000000002E-2</v>
      </c>
    </row>
    <row r="583" spans="1:3" ht="18.75" x14ac:dyDescent="0.25">
      <c r="A583" s="24" t="s">
        <v>250</v>
      </c>
      <c r="B583" s="28">
        <v>1337</v>
      </c>
      <c r="C583" s="54">
        <v>1.6899999999999998E-2</v>
      </c>
    </row>
    <row r="584" spans="1:3" ht="18.75" x14ac:dyDescent="0.25">
      <c r="A584" s="24" t="s">
        <v>258</v>
      </c>
      <c r="B584" s="28">
        <v>1058</v>
      </c>
      <c r="C584" s="54">
        <v>1.34E-2</v>
      </c>
    </row>
    <row r="585" spans="1:3" ht="37.5" x14ac:dyDescent="0.25">
      <c r="A585" s="24" t="s">
        <v>251</v>
      </c>
      <c r="B585" s="30">
        <v>898</v>
      </c>
      <c r="C585" s="54">
        <v>1.14E-2</v>
      </c>
    </row>
    <row r="586" spans="1:3" ht="37.5" x14ac:dyDescent="0.25">
      <c r="A586" s="24" t="s">
        <v>254</v>
      </c>
      <c r="B586" s="30">
        <v>884</v>
      </c>
      <c r="C586" s="54">
        <v>1.12E-2</v>
      </c>
    </row>
    <row r="587" spans="1:3" ht="18.75" x14ac:dyDescent="0.25">
      <c r="A587" s="24" t="s">
        <v>260</v>
      </c>
      <c r="B587" s="30">
        <v>742</v>
      </c>
      <c r="C587" s="54">
        <v>9.4000000000000004E-3</v>
      </c>
    </row>
    <row r="588" spans="1:3" ht="18.75" x14ac:dyDescent="0.25">
      <c r="A588" s="24" t="s">
        <v>259</v>
      </c>
      <c r="B588" s="30">
        <v>713</v>
      </c>
      <c r="C588" s="54">
        <v>8.9999999999999993E-3</v>
      </c>
    </row>
    <row r="589" spans="1:3" ht="18.75" x14ac:dyDescent="0.25">
      <c r="A589" s="24" t="s">
        <v>256</v>
      </c>
      <c r="B589" s="30">
        <v>575</v>
      </c>
      <c r="C589" s="54">
        <v>7.3000000000000001E-3</v>
      </c>
    </row>
    <row r="590" spans="1:3" ht="18.75" x14ac:dyDescent="0.25">
      <c r="A590" s="24" t="s">
        <v>255</v>
      </c>
      <c r="B590" s="30">
        <v>505</v>
      </c>
      <c r="C590" s="54">
        <v>6.4000000000000003E-3</v>
      </c>
    </row>
    <row r="591" spans="1:3" ht="37.5" x14ac:dyDescent="0.25">
      <c r="A591" s="24" t="s">
        <v>261</v>
      </c>
      <c r="B591" s="30">
        <v>335</v>
      </c>
      <c r="C591" s="54">
        <v>4.1999999999999997E-3</v>
      </c>
    </row>
    <row r="592" spans="1:3" ht="18.75" x14ac:dyDescent="0.25">
      <c r="A592" s="24" t="s">
        <v>264</v>
      </c>
      <c r="B592" s="30">
        <v>258</v>
      </c>
      <c r="C592" s="54">
        <v>3.3E-3</v>
      </c>
    </row>
    <row r="593" spans="1:3" ht="18.75" x14ac:dyDescent="0.25">
      <c r="A593" s="24" t="s">
        <v>262</v>
      </c>
      <c r="B593" s="30">
        <v>172</v>
      </c>
      <c r="C593" s="54">
        <v>2.2000000000000001E-3</v>
      </c>
    </row>
    <row r="594" spans="1:3" ht="37.5" x14ac:dyDescent="0.25">
      <c r="A594" s="24" t="s">
        <v>249</v>
      </c>
      <c r="B594" s="30">
        <v>136</v>
      </c>
      <c r="C594" s="54">
        <v>1.6999999999999999E-3</v>
      </c>
    </row>
    <row r="595" spans="1:3" ht="18.75" x14ac:dyDescent="0.25">
      <c r="A595" s="24" t="s">
        <v>266</v>
      </c>
      <c r="B595" s="30">
        <v>52</v>
      </c>
      <c r="C595" s="54">
        <v>6.9999999999999999E-4</v>
      </c>
    </row>
    <row r="596" spans="1:3" ht="18.75" x14ac:dyDescent="0.25">
      <c r="A596" s="24" t="s">
        <v>267</v>
      </c>
      <c r="B596" s="30">
        <v>16</v>
      </c>
      <c r="C596" s="54">
        <v>2.0000000000000001E-4</v>
      </c>
    </row>
    <row r="597" spans="1:3" ht="18.75" x14ac:dyDescent="0.25">
      <c r="A597" s="24" t="s">
        <v>268</v>
      </c>
      <c r="B597" s="30">
        <v>11</v>
      </c>
      <c r="C597" s="54">
        <v>1E-4</v>
      </c>
    </row>
    <row r="598" spans="1:3" ht="18.75" x14ac:dyDescent="0.25">
      <c r="A598" s="24" t="s">
        <v>7</v>
      </c>
      <c r="B598" s="31">
        <v>79107</v>
      </c>
      <c r="C598" s="53">
        <v>1</v>
      </c>
    </row>
    <row r="599" spans="1:3" x14ac:dyDescent="0.25">
      <c r="A599" s="20" t="s">
        <v>158</v>
      </c>
    </row>
    <row r="600" spans="1:3" x14ac:dyDescent="0.25">
      <c r="A600" s="20" t="s">
        <v>273</v>
      </c>
    </row>
    <row r="603" spans="1:3" ht="21.75" x14ac:dyDescent="0.25">
      <c r="A603" s="127" t="s">
        <v>274</v>
      </c>
      <c r="B603" s="127"/>
      <c r="C603" s="127"/>
    </row>
    <row r="604" spans="1:3" ht="51.75" customHeight="1" x14ac:dyDescent="0.25">
      <c r="A604" s="159" t="s">
        <v>275</v>
      </c>
      <c r="B604" s="159"/>
      <c r="C604" s="159"/>
    </row>
    <row r="605" spans="1:3" x14ac:dyDescent="0.25">
      <c r="A605" s="42" t="s">
        <v>86</v>
      </c>
    </row>
    <row r="606" spans="1:3" ht="18.75" x14ac:dyDescent="0.25">
      <c r="A606" s="24" t="s">
        <v>211</v>
      </c>
      <c r="B606" s="35" t="s">
        <v>87</v>
      </c>
      <c r="C606" s="24" t="s">
        <v>4</v>
      </c>
    </row>
    <row r="607" spans="1:3" ht="18.75" x14ac:dyDescent="0.25">
      <c r="A607" s="35" t="s">
        <v>252</v>
      </c>
      <c r="B607" s="28">
        <v>495474509</v>
      </c>
      <c r="C607" s="54">
        <v>0.17699999999999999</v>
      </c>
    </row>
    <row r="608" spans="1:3" ht="18.75" x14ac:dyDescent="0.25">
      <c r="A608" s="35" t="s">
        <v>257</v>
      </c>
      <c r="B608" s="28">
        <v>428212409</v>
      </c>
      <c r="C608" s="54">
        <v>0.153</v>
      </c>
    </row>
    <row r="609" spans="1:3" ht="18.75" x14ac:dyDescent="0.25">
      <c r="A609" s="35" t="s">
        <v>247</v>
      </c>
      <c r="B609" s="28">
        <v>414471726</v>
      </c>
      <c r="C609" s="54">
        <v>0.14799999999999999</v>
      </c>
    </row>
    <row r="610" spans="1:3" ht="18.75" x14ac:dyDescent="0.25">
      <c r="A610" s="35" t="s">
        <v>242</v>
      </c>
      <c r="B610" s="28">
        <v>259431680</v>
      </c>
      <c r="C610" s="54">
        <v>9.2999999999999999E-2</v>
      </c>
    </row>
    <row r="611" spans="1:3" ht="37.5" x14ac:dyDescent="0.25">
      <c r="A611" s="35" t="s">
        <v>245</v>
      </c>
      <c r="B611" s="28">
        <v>240338340</v>
      </c>
      <c r="C611" s="54">
        <v>8.5999999999999993E-2</v>
      </c>
    </row>
    <row r="612" spans="1:3" ht="18.75" x14ac:dyDescent="0.25">
      <c r="A612" s="35" t="s">
        <v>265</v>
      </c>
      <c r="B612" s="28">
        <v>184860722</v>
      </c>
      <c r="C612" s="54">
        <v>6.6000000000000003E-2</v>
      </c>
    </row>
    <row r="613" spans="1:3" ht="18.75" x14ac:dyDescent="0.25">
      <c r="A613" s="35" t="s">
        <v>263</v>
      </c>
      <c r="B613" s="28">
        <v>146072022</v>
      </c>
      <c r="C613" s="54">
        <v>5.1999999999999998E-2</v>
      </c>
    </row>
    <row r="614" spans="1:3" ht="18.75" x14ac:dyDescent="0.25">
      <c r="A614" s="35" t="s">
        <v>243</v>
      </c>
      <c r="B614" s="28">
        <v>113204849</v>
      </c>
      <c r="C614" s="54">
        <v>4.1000000000000002E-2</v>
      </c>
    </row>
    <row r="615" spans="1:3" ht="37.5" x14ac:dyDescent="0.25">
      <c r="A615" s="35" t="s">
        <v>248</v>
      </c>
      <c r="B615" s="28">
        <v>95680014</v>
      </c>
      <c r="C615" s="54">
        <v>3.4000000000000002E-2</v>
      </c>
    </row>
    <row r="616" spans="1:3" ht="37.5" x14ac:dyDescent="0.25">
      <c r="A616" s="35" t="s">
        <v>253</v>
      </c>
      <c r="B616" s="28">
        <v>89221466</v>
      </c>
      <c r="C616" s="54">
        <v>3.2000000000000001E-2</v>
      </c>
    </row>
    <row r="617" spans="1:3" ht="37.5" x14ac:dyDescent="0.25">
      <c r="A617" s="35" t="s">
        <v>244</v>
      </c>
      <c r="B617" s="29">
        <v>65198264</v>
      </c>
      <c r="C617" s="54">
        <v>2.3E-2</v>
      </c>
    </row>
    <row r="618" spans="1:3" ht="18.75" x14ac:dyDescent="0.25">
      <c r="A618" s="35" t="s">
        <v>246</v>
      </c>
      <c r="B618" s="29">
        <v>60013750</v>
      </c>
      <c r="C618" s="54">
        <v>2.1999999999999999E-2</v>
      </c>
    </row>
    <row r="619" spans="1:3" ht="18.75" x14ac:dyDescent="0.25">
      <c r="A619" s="35" t="s">
        <v>260</v>
      </c>
      <c r="B619" s="29">
        <v>29791502</v>
      </c>
      <c r="C619" s="54">
        <v>1.0999999999999999E-2</v>
      </c>
    </row>
    <row r="620" spans="1:3" ht="18.75" x14ac:dyDescent="0.25">
      <c r="A620" s="35" t="s">
        <v>250</v>
      </c>
      <c r="B620" s="29">
        <v>29064243</v>
      </c>
      <c r="C620" s="54">
        <v>0.01</v>
      </c>
    </row>
    <row r="621" spans="1:3" ht="37.5" x14ac:dyDescent="0.25">
      <c r="A621" s="35" t="s">
        <v>251</v>
      </c>
      <c r="B621" s="29">
        <v>25699322</v>
      </c>
      <c r="C621" s="54">
        <v>8.9999999999999993E-3</v>
      </c>
    </row>
    <row r="622" spans="1:3" ht="18.75" x14ac:dyDescent="0.25">
      <c r="A622" s="35" t="s">
        <v>258</v>
      </c>
      <c r="B622" s="29">
        <v>24908578</v>
      </c>
      <c r="C622" s="54">
        <v>8.9999999999999993E-3</v>
      </c>
    </row>
    <row r="623" spans="1:3" ht="37.5" x14ac:dyDescent="0.25">
      <c r="A623" s="35" t="s">
        <v>261</v>
      </c>
      <c r="B623" s="29">
        <v>22792918</v>
      </c>
      <c r="C623" s="54">
        <v>8.0000000000000002E-3</v>
      </c>
    </row>
    <row r="624" spans="1:3" ht="18.75" x14ac:dyDescent="0.25">
      <c r="A624" s="35" t="s">
        <v>256</v>
      </c>
      <c r="B624" s="29">
        <v>15754000</v>
      </c>
      <c r="C624" s="54">
        <v>6.0000000000000001E-3</v>
      </c>
    </row>
    <row r="625" spans="1:3" ht="18.75" x14ac:dyDescent="0.25">
      <c r="A625" s="35" t="s">
        <v>255</v>
      </c>
      <c r="B625" s="29">
        <v>14259041</v>
      </c>
      <c r="C625" s="54">
        <v>5.0000000000000001E-3</v>
      </c>
    </row>
    <row r="626" spans="1:3" ht="37.5" x14ac:dyDescent="0.25">
      <c r="A626" s="35" t="s">
        <v>254</v>
      </c>
      <c r="B626" s="29">
        <v>9208700</v>
      </c>
      <c r="C626" s="54">
        <v>3.0000000000000001E-3</v>
      </c>
    </row>
    <row r="627" spans="1:3" ht="18.75" x14ac:dyDescent="0.25">
      <c r="A627" s="35" t="s">
        <v>264</v>
      </c>
      <c r="B627" s="29">
        <v>8999692</v>
      </c>
      <c r="C627" s="54">
        <v>3.0000000000000001E-3</v>
      </c>
    </row>
    <row r="628" spans="1:3" ht="18.75" x14ac:dyDescent="0.25">
      <c r="A628" s="35" t="s">
        <v>259</v>
      </c>
      <c r="B628" s="29">
        <v>8994429</v>
      </c>
      <c r="C628" s="54">
        <v>3.0000000000000001E-3</v>
      </c>
    </row>
    <row r="629" spans="1:3" ht="37.5" x14ac:dyDescent="0.25">
      <c r="A629" s="35" t="s">
        <v>249</v>
      </c>
      <c r="B629" s="29">
        <v>6769071</v>
      </c>
      <c r="C629" s="54">
        <v>2E-3</v>
      </c>
    </row>
    <row r="630" spans="1:3" ht="18.75" x14ac:dyDescent="0.25">
      <c r="A630" s="35" t="s">
        <v>262</v>
      </c>
      <c r="B630" s="29">
        <v>2006667</v>
      </c>
      <c r="C630" s="54">
        <v>1E-3</v>
      </c>
    </row>
    <row r="631" spans="1:3" ht="18.75" x14ac:dyDescent="0.25">
      <c r="A631" s="110" t="s">
        <v>266</v>
      </c>
      <c r="B631" s="29">
        <v>936000</v>
      </c>
      <c r="C631" s="54">
        <v>0</v>
      </c>
    </row>
    <row r="632" spans="1:3" ht="18.75" x14ac:dyDescent="0.25">
      <c r="A632" s="110" t="s">
        <v>268</v>
      </c>
      <c r="B632" s="29">
        <v>466673</v>
      </c>
      <c r="C632" s="54">
        <v>0</v>
      </c>
    </row>
    <row r="633" spans="1:3" ht="18.75" x14ac:dyDescent="0.25">
      <c r="A633" s="110" t="s">
        <v>267</v>
      </c>
      <c r="B633" s="29">
        <v>376000</v>
      </c>
      <c r="C633" s="54">
        <v>0</v>
      </c>
    </row>
    <row r="634" spans="1:3" ht="18.75" x14ac:dyDescent="0.25">
      <c r="A634" s="110" t="s">
        <v>177</v>
      </c>
      <c r="B634" s="31">
        <v>2792206588</v>
      </c>
      <c r="C634" s="53">
        <v>1</v>
      </c>
    </row>
    <row r="635" spans="1:3" x14ac:dyDescent="0.25">
      <c r="A635" s="20" t="s">
        <v>158</v>
      </c>
    </row>
    <row r="636" spans="1:3" x14ac:dyDescent="0.25">
      <c r="A636" s="20" t="s">
        <v>159</v>
      </c>
    </row>
    <row r="640" spans="1:3" ht="21.75" x14ac:dyDescent="0.25">
      <c r="A640" s="127" t="s">
        <v>276</v>
      </c>
      <c r="B640" s="127"/>
      <c r="C640" s="127"/>
    </row>
    <row r="641" spans="1:3" ht="48.75" customHeight="1" x14ac:dyDescent="0.25">
      <c r="A641" s="129" t="s">
        <v>277</v>
      </c>
      <c r="B641" s="129"/>
      <c r="C641" s="129"/>
    </row>
    <row r="642" spans="1:3" x14ac:dyDescent="0.25">
      <c r="A642" s="42" t="s">
        <v>198</v>
      </c>
    </row>
    <row r="643" spans="1:3" ht="18.75" x14ac:dyDescent="0.25">
      <c r="A643" s="24" t="s">
        <v>211</v>
      </c>
      <c r="B643" s="24" t="s">
        <v>278</v>
      </c>
      <c r="C643" s="24" t="s">
        <v>4</v>
      </c>
    </row>
    <row r="644" spans="1:3" ht="18.75" x14ac:dyDescent="0.25">
      <c r="A644" s="24" t="s">
        <v>247</v>
      </c>
      <c r="B644" s="70">
        <v>2589503311</v>
      </c>
      <c r="C644" s="54">
        <v>0.27839999999999998</v>
      </c>
    </row>
    <row r="645" spans="1:3" ht="18.75" x14ac:dyDescent="0.25">
      <c r="A645" s="24" t="s">
        <v>242</v>
      </c>
      <c r="B645" s="29">
        <v>1475197087</v>
      </c>
      <c r="C645" s="54">
        <v>0.15859999999999999</v>
      </c>
    </row>
    <row r="646" spans="1:3" ht="18.75" x14ac:dyDescent="0.25">
      <c r="A646" s="24" t="s">
        <v>252</v>
      </c>
      <c r="B646" s="70">
        <v>987945308</v>
      </c>
      <c r="C646" s="54">
        <v>0.1062</v>
      </c>
    </row>
    <row r="647" spans="1:3" ht="18.75" x14ac:dyDescent="0.25">
      <c r="A647" s="24" t="s">
        <v>257</v>
      </c>
      <c r="B647" s="70">
        <v>914390522</v>
      </c>
      <c r="C647" s="54">
        <v>9.8299999999999998E-2</v>
      </c>
    </row>
    <row r="648" spans="1:3" ht="18.75" x14ac:dyDescent="0.25">
      <c r="A648" s="24" t="s">
        <v>263</v>
      </c>
      <c r="B648" s="70">
        <v>498097853</v>
      </c>
      <c r="C648" s="54">
        <v>5.3600000000000002E-2</v>
      </c>
    </row>
    <row r="649" spans="1:3" ht="37.5" x14ac:dyDescent="0.25">
      <c r="A649" s="24" t="s">
        <v>245</v>
      </c>
      <c r="B649" s="29">
        <v>473026571</v>
      </c>
      <c r="C649" s="54">
        <v>5.0900000000000001E-2</v>
      </c>
    </row>
    <row r="650" spans="1:3" ht="18.75" x14ac:dyDescent="0.25">
      <c r="A650" s="24" t="s">
        <v>250</v>
      </c>
      <c r="B650" s="70">
        <v>321289043</v>
      </c>
      <c r="C650" s="54">
        <v>3.4500000000000003E-2</v>
      </c>
    </row>
    <row r="651" spans="1:3" ht="18.75" x14ac:dyDescent="0.25">
      <c r="A651" s="24" t="s">
        <v>243</v>
      </c>
      <c r="B651" s="70">
        <v>310659926</v>
      </c>
      <c r="C651" s="54">
        <v>3.3399999999999999E-2</v>
      </c>
    </row>
    <row r="652" spans="1:3" ht="18.75" x14ac:dyDescent="0.25">
      <c r="A652" s="24" t="s">
        <v>265</v>
      </c>
      <c r="B652" s="29">
        <v>279726970</v>
      </c>
      <c r="C652" s="54">
        <v>3.0099999999999998E-2</v>
      </c>
    </row>
    <row r="653" spans="1:3" ht="37.5" x14ac:dyDescent="0.25">
      <c r="A653" s="24" t="s">
        <v>248</v>
      </c>
      <c r="B653" s="29">
        <v>267590237</v>
      </c>
      <c r="C653" s="54">
        <v>2.8799999999999999E-2</v>
      </c>
    </row>
    <row r="654" spans="1:3" ht="18.75" x14ac:dyDescent="0.25">
      <c r="A654" s="24" t="s">
        <v>246</v>
      </c>
      <c r="B654" s="70">
        <v>249225421</v>
      </c>
      <c r="C654" s="54">
        <v>2.6800000000000001E-2</v>
      </c>
    </row>
    <row r="655" spans="1:3" ht="37.5" x14ac:dyDescent="0.25">
      <c r="A655" s="24" t="s">
        <v>253</v>
      </c>
      <c r="B655" s="70">
        <v>214971130</v>
      </c>
      <c r="C655" s="54">
        <v>2.3099999999999999E-2</v>
      </c>
    </row>
    <row r="656" spans="1:3" ht="37.5" x14ac:dyDescent="0.25">
      <c r="A656" s="24" t="s">
        <v>244</v>
      </c>
      <c r="B656" s="29">
        <v>118657052</v>
      </c>
      <c r="C656" s="54">
        <v>1.2800000000000001E-2</v>
      </c>
    </row>
    <row r="657" spans="1:3" ht="18.75" x14ac:dyDescent="0.25">
      <c r="A657" s="24" t="s">
        <v>258</v>
      </c>
      <c r="B657" s="70">
        <v>104124787</v>
      </c>
      <c r="C657" s="54">
        <v>1.12E-2</v>
      </c>
    </row>
    <row r="658" spans="1:3" ht="37.5" x14ac:dyDescent="0.25">
      <c r="A658" s="24" t="s">
        <v>261</v>
      </c>
      <c r="B658" s="70">
        <v>98039039</v>
      </c>
      <c r="C658" s="54">
        <v>1.0500000000000001E-2</v>
      </c>
    </row>
    <row r="659" spans="1:3" ht="18.75" x14ac:dyDescent="0.25">
      <c r="A659" s="24" t="s">
        <v>260</v>
      </c>
      <c r="B659" s="70">
        <v>93282744</v>
      </c>
      <c r="C659" s="54">
        <v>0.01</v>
      </c>
    </row>
    <row r="660" spans="1:3" ht="37.5" x14ac:dyDescent="0.25">
      <c r="A660" s="24" t="s">
        <v>251</v>
      </c>
      <c r="B660" s="70">
        <v>91040729</v>
      </c>
      <c r="C660" s="54">
        <v>9.7999999999999997E-3</v>
      </c>
    </row>
    <row r="661" spans="1:3" ht="18.75" x14ac:dyDescent="0.25">
      <c r="A661" s="24" t="s">
        <v>255</v>
      </c>
      <c r="B661" s="70">
        <v>49638507</v>
      </c>
      <c r="C661" s="54">
        <v>5.3E-3</v>
      </c>
    </row>
    <row r="662" spans="1:3" ht="37.5" x14ac:dyDescent="0.25">
      <c r="A662" s="24" t="s">
        <v>254</v>
      </c>
      <c r="B662" s="70">
        <v>40907167</v>
      </c>
      <c r="C662" s="54">
        <v>4.4000000000000003E-3</v>
      </c>
    </row>
    <row r="663" spans="1:3" ht="18.75" x14ac:dyDescent="0.25">
      <c r="A663" s="24" t="s">
        <v>256</v>
      </c>
      <c r="B663" s="70">
        <v>36882148</v>
      </c>
      <c r="C663" s="54">
        <v>4.0000000000000001E-3</v>
      </c>
    </row>
    <row r="664" spans="1:3" ht="18.75" x14ac:dyDescent="0.25">
      <c r="A664" s="24" t="s">
        <v>259</v>
      </c>
      <c r="B664" s="70">
        <v>35816245</v>
      </c>
      <c r="C664" s="54">
        <v>3.8999999999999998E-3</v>
      </c>
    </row>
    <row r="665" spans="1:3" ht="37.5" x14ac:dyDescent="0.25">
      <c r="A665" s="24" t="s">
        <v>249</v>
      </c>
      <c r="B665" s="70">
        <v>20439365</v>
      </c>
      <c r="C665" s="54">
        <v>2.2000000000000001E-3</v>
      </c>
    </row>
    <row r="666" spans="1:3" ht="18.75" x14ac:dyDescent="0.25">
      <c r="A666" s="109" t="s">
        <v>264</v>
      </c>
      <c r="B666" s="70">
        <v>13332580</v>
      </c>
      <c r="C666" s="54">
        <v>1.4E-3</v>
      </c>
    </row>
    <row r="667" spans="1:3" ht="18.75" x14ac:dyDescent="0.25">
      <c r="A667" s="109" t="s">
        <v>262</v>
      </c>
      <c r="B667" s="70">
        <v>7453333</v>
      </c>
      <c r="C667" s="54">
        <v>8.0000000000000004E-4</v>
      </c>
    </row>
    <row r="668" spans="1:3" ht="18.75" x14ac:dyDescent="0.25">
      <c r="A668" s="109" t="s">
        <v>266</v>
      </c>
      <c r="B668" s="70">
        <v>6240000</v>
      </c>
      <c r="C668" s="54">
        <v>6.9999999999999999E-4</v>
      </c>
    </row>
    <row r="669" spans="1:3" ht="18.75" x14ac:dyDescent="0.25">
      <c r="A669" s="109" t="s">
        <v>267</v>
      </c>
      <c r="B669" s="70">
        <v>2559000</v>
      </c>
      <c r="C669" s="54">
        <v>2.9999999999999997E-4</v>
      </c>
    </row>
    <row r="670" spans="1:3" ht="18.75" x14ac:dyDescent="0.25">
      <c r="A670" s="109" t="s">
        <v>268</v>
      </c>
      <c r="B670" s="70">
        <v>393300</v>
      </c>
      <c r="C670" s="54">
        <v>0</v>
      </c>
    </row>
    <row r="671" spans="1:3" ht="18.75" x14ac:dyDescent="0.25">
      <c r="A671" s="109" t="s">
        <v>177</v>
      </c>
      <c r="B671" s="50">
        <v>9300429374</v>
      </c>
      <c r="C671" s="53">
        <v>1</v>
      </c>
    </row>
    <row r="672" spans="1:3" x14ac:dyDescent="0.25">
      <c r="A672" s="20" t="s">
        <v>158</v>
      </c>
    </row>
    <row r="673" spans="1:3" x14ac:dyDescent="0.25">
      <c r="A673" s="20" t="s">
        <v>159</v>
      </c>
    </row>
    <row r="677" spans="1:3" ht="21.75" x14ac:dyDescent="0.25">
      <c r="A677" s="127" t="s">
        <v>279</v>
      </c>
      <c r="B677" s="127"/>
      <c r="C677" s="127"/>
    </row>
    <row r="678" spans="1:3" ht="43.5" customHeight="1" x14ac:dyDescent="0.25">
      <c r="A678" s="129" t="s">
        <v>280</v>
      </c>
      <c r="B678" s="129"/>
      <c r="C678" s="129"/>
    </row>
    <row r="679" spans="1:3" ht="18" x14ac:dyDescent="0.25">
      <c r="A679" s="71" t="s">
        <v>281</v>
      </c>
    </row>
    <row r="680" spans="1:3" ht="18.75" x14ac:dyDescent="0.25">
      <c r="A680" s="24" t="s">
        <v>211</v>
      </c>
      <c r="B680" s="24" t="s">
        <v>203</v>
      </c>
      <c r="C680" s="24" t="s">
        <v>4</v>
      </c>
    </row>
    <row r="681" spans="1:3" ht="18.75" x14ac:dyDescent="0.25">
      <c r="A681" s="24" t="s">
        <v>242</v>
      </c>
      <c r="B681" s="70">
        <v>761133156</v>
      </c>
      <c r="C681" s="54">
        <v>0.26029999999999998</v>
      </c>
    </row>
    <row r="682" spans="1:3" ht="18.75" x14ac:dyDescent="0.25">
      <c r="A682" s="24" t="s">
        <v>247</v>
      </c>
      <c r="B682" s="70">
        <v>585118759</v>
      </c>
      <c r="C682" s="54">
        <v>0.2001</v>
      </c>
    </row>
    <row r="683" spans="1:3" ht="18.75" x14ac:dyDescent="0.25">
      <c r="A683" s="24" t="s">
        <v>263</v>
      </c>
      <c r="B683" s="70">
        <v>285147262</v>
      </c>
      <c r="C683" s="54">
        <v>9.7500000000000003E-2</v>
      </c>
    </row>
    <row r="684" spans="1:3" ht="18.75" x14ac:dyDescent="0.25">
      <c r="A684" s="24" t="s">
        <v>252</v>
      </c>
      <c r="B684" s="70">
        <v>225213424</v>
      </c>
      <c r="C684" s="54">
        <v>7.6999999999999999E-2</v>
      </c>
    </row>
    <row r="685" spans="1:3" ht="18.75" x14ac:dyDescent="0.25">
      <c r="A685" s="24" t="s">
        <v>257</v>
      </c>
      <c r="B685" s="70">
        <v>218998030</v>
      </c>
      <c r="C685" s="54">
        <v>7.4899999999999994E-2</v>
      </c>
    </row>
    <row r="686" spans="1:3" ht="18.75" x14ac:dyDescent="0.25">
      <c r="A686" s="24" t="s">
        <v>246</v>
      </c>
      <c r="B686" s="70">
        <v>145951047</v>
      </c>
      <c r="C686" s="54">
        <v>4.99E-2</v>
      </c>
    </row>
    <row r="687" spans="1:3" ht="18.75" x14ac:dyDescent="0.25">
      <c r="A687" s="24" t="s">
        <v>243</v>
      </c>
      <c r="B687" s="29">
        <v>135887698</v>
      </c>
      <c r="C687" s="54">
        <v>4.65E-2</v>
      </c>
    </row>
    <row r="688" spans="1:3" ht="37.5" x14ac:dyDescent="0.25">
      <c r="A688" s="24" t="s">
        <v>245</v>
      </c>
      <c r="B688" s="29">
        <v>124645722</v>
      </c>
      <c r="C688" s="54">
        <v>4.2599999999999999E-2</v>
      </c>
    </row>
    <row r="689" spans="1:3" ht="18.75" x14ac:dyDescent="0.25">
      <c r="A689" s="24" t="s">
        <v>265</v>
      </c>
      <c r="B689" s="70">
        <v>62247205</v>
      </c>
      <c r="C689" s="54">
        <v>2.1299999999999999E-2</v>
      </c>
    </row>
    <row r="690" spans="1:3" ht="37.5" x14ac:dyDescent="0.25">
      <c r="A690" s="24" t="s">
        <v>248</v>
      </c>
      <c r="B690" s="29">
        <v>62317952</v>
      </c>
      <c r="C690" s="54">
        <v>2.1299999999999999E-2</v>
      </c>
    </row>
    <row r="691" spans="1:3" ht="18.75" x14ac:dyDescent="0.25">
      <c r="A691" s="24" t="s">
        <v>258</v>
      </c>
      <c r="B691" s="70">
        <v>55714111</v>
      </c>
      <c r="C691" s="72">
        <v>1.9099999999999999E-2</v>
      </c>
    </row>
    <row r="692" spans="1:3" ht="37.5" x14ac:dyDescent="0.25">
      <c r="A692" s="24" t="s">
        <v>253</v>
      </c>
      <c r="B692" s="70">
        <v>43972446</v>
      </c>
      <c r="C692" s="72">
        <v>1.4999999999999999E-2</v>
      </c>
    </row>
    <row r="693" spans="1:3" ht="18.75" x14ac:dyDescent="0.25">
      <c r="A693" s="24" t="s">
        <v>250</v>
      </c>
      <c r="B693" s="70">
        <v>39172844</v>
      </c>
      <c r="C693" s="72">
        <v>1.34E-2</v>
      </c>
    </row>
    <row r="694" spans="1:3" ht="37.5" x14ac:dyDescent="0.25">
      <c r="A694" s="24" t="s">
        <v>244</v>
      </c>
      <c r="B694" s="70">
        <v>38558309</v>
      </c>
      <c r="C694" s="72">
        <v>1.32E-2</v>
      </c>
    </row>
    <row r="695" spans="1:3" ht="37.5" x14ac:dyDescent="0.25">
      <c r="A695" s="24" t="s">
        <v>251</v>
      </c>
      <c r="B695" s="70">
        <v>33871749</v>
      </c>
      <c r="C695" s="72">
        <v>1.1599999999999999E-2</v>
      </c>
    </row>
    <row r="696" spans="1:3" ht="18.75" x14ac:dyDescent="0.25">
      <c r="A696" s="24" t="s">
        <v>260</v>
      </c>
      <c r="B696" s="70">
        <v>21330873</v>
      </c>
      <c r="C696" s="72">
        <v>7.3000000000000001E-3</v>
      </c>
    </row>
    <row r="697" spans="1:3" ht="37.5" x14ac:dyDescent="0.25">
      <c r="A697" s="24" t="s">
        <v>261</v>
      </c>
      <c r="B697" s="70">
        <v>18488869</v>
      </c>
      <c r="C697" s="72">
        <v>6.3E-3</v>
      </c>
    </row>
    <row r="698" spans="1:3" ht="18.75" x14ac:dyDescent="0.25">
      <c r="A698" s="24" t="s">
        <v>255</v>
      </c>
      <c r="B698" s="70">
        <v>13973517</v>
      </c>
      <c r="C698" s="72">
        <v>4.7999999999999996E-3</v>
      </c>
    </row>
    <row r="699" spans="1:3" ht="37.5" x14ac:dyDescent="0.25">
      <c r="A699" s="24" t="s">
        <v>254</v>
      </c>
      <c r="B699" s="70">
        <v>13583542</v>
      </c>
      <c r="C699" s="72">
        <v>4.5999999999999999E-3</v>
      </c>
    </row>
    <row r="700" spans="1:3" ht="18.75" x14ac:dyDescent="0.25">
      <c r="A700" s="24" t="s">
        <v>256</v>
      </c>
      <c r="B700" s="70">
        <v>12612751</v>
      </c>
      <c r="C700" s="72">
        <v>4.3E-3</v>
      </c>
    </row>
    <row r="701" spans="1:3" ht="18.75" x14ac:dyDescent="0.25">
      <c r="A701" s="24" t="s">
        <v>259</v>
      </c>
      <c r="B701" s="70">
        <v>10702634</v>
      </c>
      <c r="C701" s="72">
        <v>3.7000000000000002E-3</v>
      </c>
    </row>
    <row r="702" spans="1:3" ht="18.75" x14ac:dyDescent="0.25">
      <c r="A702" s="24" t="s">
        <v>264</v>
      </c>
      <c r="B702" s="70">
        <v>5946904</v>
      </c>
      <c r="C702" s="72">
        <v>2E-3</v>
      </c>
    </row>
    <row r="703" spans="1:3" ht="37.5" x14ac:dyDescent="0.25">
      <c r="A703" s="24" t="s">
        <v>249</v>
      </c>
      <c r="B703" s="70">
        <v>3965492</v>
      </c>
      <c r="C703" s="72">
        <v>1.4E-3</v>
      </c>
    </row>
    <row r="704" spans="1:3" ht="18.75" x14ac:dyDescent="0.25">
      <c r="A704" s="24" t="s">
        <v>266</v>
      </c>
      <c r="B704" s="70">
        <v>2880800</v>
      </c>
      <c r="C704" s="72">
        <v>1E-3</v>
      </c>
    </row>
    <row r="705" spans="1:3" ht="18.75" x14ac:dyDescent="0.25">
      <c r="A705" s="24" t="s">
        <v>262</v>
      </c>
      <c r="B705" s="70">
        <v>1695920</v>
      </c>
      <c r="C705" s="72">
        <v>5.9999999999999995E-4</v>
      </c>
    </row>
    <row r="706" spans="1:3" ht="18.75" x14ac:dyDescent="0.25">
      <c r="A706" s="109" t="s">
        <v>267</v>
      </c>
      <c r="B706" s="70">
        <v>871880</v>
      </c>
      <c r="C706" s="72">
        <v>2.9999999999999997E-4</v>
      </c>
    </row>
    <row r="707" spans="1:3" ht="18.75" x14ac:dyDescent="0.25">
      <c r="A707" s="109" t="s">
        <v>268</v>
      </c>
      <c r="B707" s="70">
        <v>202632</v>
      </c>
      <c r="C707" s="72">
        <v>1E-4</v>
      </c>
    </row>
    <row r="708" spans="1:3" ht="18.75" x14ac:dyDescent="0.25">
      <c r="A708" s="109" t="s">
        <v>177</v>
      </c>
      <c r="B708" s="50">
        <v>2924205529</v>
      </c>
      <c r="C708" s="53">
        <v>1</v>
      </c>
    </row>
    <row r="709" spans="1:3" x14ac:dyDescent="0.25">
      <c r="A709" s="20" t="s">
        <v>282</v>
      </c>
    </row>
    <row r="710" spans="1:3" x14ac:dyDescent="0.25">
      <c r="A710" s="20" t="s">
        <v>159</v>
      </c>
    </row>
    <row r="714" spans="1:3" ht="21.75" x14ac:dyDescent="0.25">
      <c r="A714" s="127" t="s">
        <v>283</v>
      </c>
      <c r="B714" s="127"/>
      <c r="C714" s="127"/>
    </row>
    <row r="715" spans="1:3" ht="48.75" customHeight="1" x14ac:dyDescent="0.25">
      <c r="A715" s="129" t="s">
        <v>284</v>
      </c>
      <c r="B715" s="129"/>
      <c r="C715" s="129"/>
    </row>
    <row r="716" spans="1:3" x14ac:dyDescent="0.25">
      <c r="A716" s="42" t="s">
        <v>198</v>
      </c>
    </row>
    <row r="717" spans="1:3" ht="18.75" x14ac:dyDescent="0.25">
      <c r="A717" s="24" t="s">
        <v>211</v>
      </c>
      <c r="B717" s="24" t="s">
        <v>285</v>
      </c>
      <c r="C717" s="24" t="s">
        <v>4</v>
      </c>
    </row>
    <row r="718" spans="1:3" ht="18.75" x14ac:dyDescent="0.25">
      <c r="A718" s="24" t="s">
        <v>247</v>
      </c>
      <c r="B718" s="49">
        <v>2004384551</v>
      </c>
      <c r="C718" s="54">
        <v>0.31440000000000001</v>
      </c>
    </row>
    <row r="719" spans="1:3" ht="18.75" x14ac:dyDescent="0.25">
      <c r="A719" s="24" t="s">
        <v>252</v>
      </c>
      <c r="B719" s="49">
        <v>762731883</v>
      </c>
      <c r="C719" s="54">
        <v>0.1196</v>
      </c>
    </row>
    <row r="720" spans="1:3" ht="18.75" x14ac:dyDescent="0.25">
      <c r="A720" s="24" t="s">
        <v>242</v>
      </c>
      <c r="B720" s="49">
        <v>714063931</v>
      </c>
      <c r="C720" s="54">
        <v>0.112</v>
      </c>
    </row>
    <row r="721" spans="1:3" ht="18.75" x14ac:dyDescent="0.25">
      <c r="A721" s="24" t="s">
        <v>257</v>
      </c>
      <c r="B721" s="49">
        <v>695392493</v>
      </c>
      <c r="C721" s="54">
        <v>0.1091</v>
      </c>
    </row>
    <row r="722" spans="1:3" ht="37.5" x14ac:dyDescent="0.25">
      <c r="A722" s="24" t="s">
        <v>245</v>
      </c>
      <c r="B722" s="49">
        <v>348380849</v>
      </c>
      <c r="C722" s="54">
        <v>5.4600000000000003E-2</v>
      </c>
    </row>
    <row r="723" spans="1:3" ht="18.75" x14ac:dyDescent="0.25">
      <c r="A723" s="24" t="s">
        <v>250</v>
      </c>
      <c r="B723" s="28">
        <v>282116198</v>
      </c>
      <c r="C723" s="54">
        <v>4.4200000000000003E-2</v>
      </c>
    </row>
    <row r="724" spans="1:3" ht="18.75" x14ac:dyDescent="0.25">
      <c r="A724" s="24" t="s">
        <v>265</v>
      </c>
      <c r="B724" s="28">
        <v>217479765</v>
      </c>
      <c r="C724" s="54">
        <v>3.4099999999999998E-2</v>
      </c>
    </row>
    <row r="725" spans="1:3" ht="18.75" x14ac:dyDescent="0.25">
      <c r="A725" s="24" t="s">
        <v>263</v>
      </c>
      <c r="B725" s="28">
        <v>212950591</v>
      </c>
      <c r="C725" s="54">
        <v>3.3399999999999999E-2</v>
      </c>
    </row>
    <row r="726" spans="1:3" ht="37.5" x14ac:dyDescent="0.25">
      <c r="A726" s="24" t="s">
        <v>248</v>
      </c>
      <c r="B726" s="28">
        <v>205272285</v>
      </c>
      <c r="C726" s="54">
        <v>3.2199999999999999E-2</v>
      </c>
    </row>
    <row r="727" spans="1:3" ht="18.75" x14ac:dyDescent="0.25">
      <c r="A727" s="24" t="s">
        <v>243</v>
      </c>
      <c r="B727" s="49">
        <v>174772228</v>
      </c>
      <c r="C727" s="54">
        <v>2.7400000000000001E-2</v>
      </c>
    </row>
    <row r="728" spans="1:3" ht="37.5" x14ac:dyDescent="0.25">
      <c r="A728" s="24" t="s">
        <v>253</v>
      </c>
      <c r="B728" s="28">
        <v>170998684</v>
      </c>
      <c r="C728" s="54">
        <v>2.6800000000000001E-2</v>
      </c>
    </row>
    <row r="729" spans="1:3" ht="18.75" x14ac:dyDescent="0.25">
      <c r="A729" s="24" t="s">
        <v>246</v>
      </c>
      <c r="B729" s="28">
        <v>103274374</v>
      </c>
      <c r="C729" s="54">
        <v>1.6199999999999999E-2</v>
      </c>
    </row>
    <row r="730" spans="1:3" ht="37.5" x14ac:dyDescent="0.25">
      <c r="A730" s="24" t="s">
        <v>244</v>
      </c>
      <c r="B730" s="28">
        <v>80098743</v>
      </c>
      <c r="C730" s="54">
        <v>1.26E-2</v>
      </c>
    </row>
    <row r="731" spans="1:3" ht="37.5" x14ac:dyDescent="0.25">
      <c r="A731" s="24" t="s">
        <v>261</v>
      </c>
      <c r="B731" s="28">
        <v>79550170</v>
      </c>
      <c r="C731" s="54">
        <v>1.2500000000000001E-2</v>
      </c>
    </row>
    <row r="732" spans="1:3" ht="18.75" x14ac:dyDescent="0.25">
      <c r="A732" s="24" t="s">
        <v>260</v>
      </c>
      <c r="B732" s="28">
        <v>71951871</v>
      </c>
      <c r="C732" s="54">
        <v>1.1299999999999999E-2</v>
      </c>
    </row>
    <row r="733" spans="1:3" ht="37.5" x14ac:dyDescent="0.25">
      <c r="A733" s="24" t="s">
        <v>251</v>
      </c>
      <c r="B733" s="28">
        <v>57168980</v>
      </c>
      <c r="C733" s="54">
        <v>8.9999999999999993E-3</v>
      </c>
    </row>
    <row r="734" spans="1:3" ht="18.75" x14ac:dyDescent="0.25">
      <c r="A734" s="24" t="s">
        <v>258</v>
      </c>
      <c r="B734" s="28">
        <v>48410676</v>
      </c>
      <c r="C734" s="54">
        <v>7.6E-3</v>
      </c>
    </row>
    <row r="735" spans="1:3" ht="18.75" x14ac:dyDescent="0.25">
      <c r="A735" s="24" t="s">
        <v>255</v>
      </c>
      <c r="B735" s="28">
        <v>35664990</v>
      </c>
      <c r="C735" s="54">
        <v>5.5999999999999999E-3</v>
      </c>
    </row>
    <row r="736" spans="1:3" ht="37.5" x14ac:dyDescent="0.25">
      <c r="A736" s="24" t="s">
        <v>254</v>
      </c>
      <c r="B736" s="28">
        <v>27323624</v>
      </c>
      <c r="C736" s="54">
        <v>4.3E-3</v>
      </c>
    </row>
    <row r="737" spans="1:3" ht="18.75" x14ac:dyDescent="0.25">
      <c r="A737" s="24" t="s">
        <v>259</v>
      </c>
      <c r="B737" s="28">
        <v>25113610</v>
      </c>
      <c r="C737" s="54">
        <v>3.8999999999999998E-3</v>
      </c>
    </row>
    <row r="738" spans="1:3" ht="18.75" x14ac:dyDescent="0.25">
      <c r="A738" s="24" t="s">
        <v>256</v>
      </c>
      <c r="B738" s="28">
        <v>24269397</v>
      </c>
      <c r="C738" s="54">
        <v>3.8E-3</v>
      </c>
    </row>
    <row r="739" spans="1:3" ht="37.5" x14ac:dyDescent="0.25">
      <c r="A739" s="24" t="s">
        <v>249</v>
      </c>
      <c r="B739" s="28">
        <v>16473873</v>
      </c>
      <c r="C739" s="54">
        <v>2.5999999999999999E-3</v>
      </c>
    </row>
    <row r="740" spans="1:3" ht="18.75" x14ac:dyDescent="0.25">
      <c r="A740" s="24" t="s">
        <v>264</v>
      </c>
      <c r="B740" s="28">
        <v>7385676</v>
      </c>
      <c r="C740" s="54">
        <v>1.1999999999999999E-3</v>
      </c>
    </row>
    <row r="741" spans="1:3" ht="18.75" x14ac:dyDescent="0.25">
      <c r="A741" s="24" t="s">
        <v>262</v>
      </c>
      <c r="B741" s="28">
        <v>5757413</v>
      </c>
      <c r="C741" s="54">
        <v>8.9999999999999998E-4</v>
      </c>
    </row>
    <row r="742" spans="1:3" ht="18.75" x14ac:dyDescent="0.25">
      <c r="A742" s="24" t="s">
        <v>266</v>
      </c>
      <c r="B742" s="28">
        <v>3359200</v>
      </c>
      <c r="C742" s="54">
        <v>5.0000000000000001E-4</v>
      </c>
    </row>
    <row r="743" spans="1:3" ht="18.75" x14ac:dyDescent="0.25">
      <c r="A743" s="109" t="s">
        <v>267</v>
      </c>
      <c r="B743" s="28">
        <v>1687120</v>
      </c>
      <c r="C743" s="54">
        <v>2.9999999999999997E-4</v>
      </c>
    </row>
    <row r="744" spans="1:3" ht="18.75" x14ac:dyDescent="0.25">
      <c r="A744" s="109" t="s">
        <v>268</v>
      </c>
      <c r="B744" s="28">
        <v>190668</v>
      </c>
      <c r="C744" s="54">
        <v>0</v>
      </c>
    </row>
    <row r="745" spans="1:3" ht="18.75" x14ac:dyDescent="0.25">
      <c r="A745" s="109" t="s">
        <v>177</v>
      </c>
      <c r="B745" s="31">
        <v>6376223845</v>
      </c>
      <c r="C745" s="53">
        <v>1</v>
      </c>
    </row>
    <row r="746" spans="1:3" x14ac:dyDescent="0.25">
      <c r="A746" s="20" t="s">
        <v>148</v>
      </c>
    </row>
    <row r="747" spans="1:3" x14ac:dyDescent="0.25">
      <c r="A747" s="20" t="s">
        <v>159</v>
      </c>
    </row>
    <row r="751" spans="1:3" ht="21.75" x14ac:dyDescent="0.25">
      <c r="A751" s="127" t="s">
        <v>286</v>
      </c>
      <c r="B751" s="127"/>
      <c r="C751" s="127"/>
    </row>
    <row r="752" spans="1:3" ht="62.25" customHeight="1" x14ac:dyDescent="0.25">
      <c r="A752" s="160" t="s">
        <v>287</v>
      </c>
      <c r="B752" s="160"/>
      <c r="C752" s="160"/>
    </row>
    <row r="753" spans="1:3" ht="18.75" x14ac:dyDescent="0.25">
      <c r="A753" s="24" t="s">
        <v>191</v>
      </c>
      <c r="B753" s="24" t="s">
        <v>62</v>
      </c>
      <c r="C753" s="24" t="s">
        <v>4</v>
      </c>
    </row>
    <row r="754" spans="1:3" ht="18.75" x14ac:dyDescent="0.25">
      <c r="A754" s="24" t="s">
        <v>288</v>
      </c>
      <c r="B754" s="48">
        <v>309</v>
      </c>
      <c r="C754" s="52">
        <v>0.496</v>
      </c>
    </row>
    <row r="755" spans="1:3" ht="18.75" x14ac:dyDescent="0.25">
      <c r="A755" s="24" t="s">
        <v>289</v>
      </c>
      <c r="B755" s="48">
        <v>276</v>
      </c>
      <c r="C755" s="52">
        <v>0.443</v>
      </c>
    </row>
    <row r="756" spans="1:3" ht="18.75" x14ac:dyDescent="0.25">
      <c r="A756" s="24" t="s">
        <v>290</v>
      </c>
      <c r="B756" s="48">
        <v>28</v>
      </c>
      <c r="C756" s="52">
        <v>4.4999999999999998E-2</v>
      </c>
    </row>
    <row r="757" spans="1:3" ht="18.75" x14ac:dyDescent="0.25">
      <c r="A757" s="24" t="s">
        <v>291</v>
      </c>
      <c r="B757" s="48">
        <v>10</v>
      </c>
      <c r="C757" s="52">
        <v>1.6E-2</v>
      </c>
    </row>
    <row r="758" spans="1:3" ht="18.75" x14ac:dyDescent="0.25">
      <c r="A758" s="24" t="s">
        <v>292</v>
      </c>
      <c r="B758" s="24">
        <v>623</v>
      </c>
      <c r="C758" s="53">
        <v>1</v>
      </c>
    </row>
    <row r="759" spans="1:3" x14ac:dyDescent="0.25">
      <c r="A759" s="1" t="s">
        <v>148</v>
      </c>
    </row>
    <row r="763" spans="1:3" ht="21.75" x14ac:dyDescent="0.25">
      <c r="A763" s="127" t="s">
        <v>293</v>
      </c>
      <c r="B763" s="127"/>
      <c r="C763" s="127"/>
    </row>
    <row r="764" spans="1:3" ht="57" customHeight="1" x14ac:dyDescent="0.25">
      <c r="A764" s="160" t="s">
        <v>294</v>
      </c>
      <c r="B764" s="160"/>
      <c r="C764" s="160"/>
    </row>
    <row r="765" spans="1:3" ht="18.75" x14ac:dyDescent="0.25">
      <c r="A765" s="24" t="s">
        <v>191</v>
      </c>
      <c r="B765" s="24" t="s">
        <v>72</v>
      </c>
      <c r="C765" s="24" t="s">
        <v>173</v>
      </c>
    </row>
    <row r="766" spans="1:3" ht="18.75" x14ac:dyDescent="0.25">
      <c r="A766" s="24" t="s">
        <v>289</v>
      </c>
      <c r="B766" s="49">
        <v>5127</v>
      </c>
      <c r="C766" s="52">
        <v>0.76200000000000001</v>
      </c>
    </row>
    <row r="767" spans="1:3" ht="18.75" x14ac:dyDescent="0.25">
      <c r="A767" s="24" t="s">
        <v>288</v>
      </c>
      <c r="B767" s="49">
        <v>1151</v>
      </c>
      <c r="C767" s="52">
        <v>0.17100000000000001</v>
      </c>
    </row>
    <row r="768" spans="1:3" ht="18.75" x14ac:dyDescent="0.25">
      <c r="A768" s="24" t="s">
        <v>290</v>
      </c>
      <c r="B768" s="48">
        <v>396</v>
      </c>
      <c r="C768" s="52">
        <v>5.8999999999999997E-2</v>
      </c>
    </row>
    <row r="769" spans="1:6" ht="18.75" x14ac:dyDescent="0.25">
      <c r="A769" s="24" t="s">
        <v>291</v>
      </c>
      <c r="B769" s="48">
        <v>52</v>
      </c>
      <c r="C769" s="52">
        <v>8.0000000000000002E-3</v>
      </c>
    </row>
    <row r="770" spans="1:6" ht="18.75" x14ac:dyDescent="0.25">
      <c r="A770" s="24" t="s">
        <v>220</v>
      </c>
      <c r="B770" s="31">
        <v>6726</v>
      </c>
      <c r="C770" s="53">
        <v>1</v>
      </c>
    </row>
    <row r="771" spans="1:6" x14ac:dyDescent="0.25">
      <c r="A771" s="1" t="s">
        <v>295</v>
      </c>
    </row>
    <row r="775" spans="1:6" ht="21.75" x14ac:dyDescent="0.25">
      <c r="A775" s="127" t="s">
        <v>296</v>
      </c>
      <c r="B775" s="127"/>
      <c r="C775" s="127"/>
      <c r="D775" s="127"/>
      <c r="E775" s="127"/>
      <c r="F775" s="127"/>
    </row>
    <row r="776" spans="1:6" ht="38.25" customHeight="1" x14ac:dyDescent="0.25">
      <c r="A776" s="140" t="s">
        <v>297</v>
      </c>
      <c r="B776" s="140"/>
      <c r="C776" s="140"/>
      <c r="D776" s="140"/>
      <c r="E776" s="140"/>
      <c r="F776" s="140"/>
    </row>
    <row r="777" spans="1:6" ht="18.75" x14ac:dyDescent="0.25">
      <c r="A777" s="157" t="s">
        <v>298</v>
      </c>
      <c r="B777" s="157" t="s">
        <v>299</v>
      </c>
      <c r="C777" s="157"/>
      <c r="D777" s="157" t="s">
        <v>300</v>
      </c>
      <c r="E777" s="157"/>
      <c r="F777" s="157" t="s">
        <v>92</v>
      </c>
    </row>
    <row r="778" spans="1:6" ht="18.75" x14ac:dyDescent="0.25">
      <c r="A778" s="157"/>
      <c r="B778" s="23" t="s">
        <v>301</v>
      </c>
      <c r="C778" s="23" t="s">
        <v>302</v>
      </c>
      <c r="D778" s="23" t="s">
        <v>301</v>
      </c>
      <c r="E778" s="23" t="s">
        <v>302</v>
      </c>
      <c r="F778" s="157"/>
    </row>
    <row r="779" spans="1:6" ht="18.75" x14ac:dyDescent="0.25">
      <c r="A779" s="23" t="s">
        <v>289</v>
      </c>
      <c r="B779" s="4">
        <v>11</v>
      </c>
      <c r="C779" s="4">
        <v>4</v>
      </c>
      <c r="D779" s="73">
        <v>5106</v>
      </c>
      <c r="E779" s="4">
        <v>6</v>
      </c>
      <c r="F779" s="28">
        <v>5127</v>
      </c>
    </row>
    <row r="780" spans="1:6" ht="18.75" x14ac:dyDescent="0.25">
      <c r="A780" s="23" t="s">
        <v>288</v>
      </c>
      <c r="B780" s="30">
        <v>0</v>
      </c>
      <c r="C780" s="30">
        <v>0</v>
      </c>
      <c r="D780" s="73">
        <v>1075</v>
      </c>
      <c r="E780" s="30">
        <v>76</v>
      </c>
      <c r="F780" s="28">
        <v>1151</v>
      </c>
    </row>
    <row r="781" spans="1:6" ht="18.75" x14ac:dyDescent="0.25">
      <c r="A781" s="23" t="s">
        <v>290</v>
      </c>
      <c r="B781" s="4">
        <v>0</v>
      </c>
      <c r="C781" s="4">
        <v>2</v>
      </c>
      <c r="D781" s="4">
        <v>387</v>
      </c>
      <c r="E781" s="4">
        <v>7</v>
      </c>
      <c r="F781" s="30">
        <v>396</v>
      </c>
    </row>
    <row r="782" spans="1:6" ht="18.75" x14ac:dyDescent="0.25">
      <c r="A782" s="23" t="s">
        <v>291</v>
      </c>
      <c r="B782" s="4">
        <v>0</v>
      </c>
      <c r="C782" s="4">
        <v>0</v>
      </c>
      <c r="D782" s="4">
        <v>52</v>
      </c>
      <c r="E782" s="30">
        <v>0</v>
      </c>
      <c r="F782" s="30">
        <v>52</v>
      </c>
    </row>
    <row r="783" spans="1:6" ht="18.75" x14ac:dyDescent="0.25">
      <c r="A783" s="23" t="s">
        <v>220</v>
      </c>
      <c r="B783" s="74">
        <v>11</v>
      </c>
      <c r="C783" s="74">
        <v>6</v>
      </c>
      <c r="D783" s="75">
        <v>6620</v>
      </c>
      <c r="E783" s="74">
        <v>89</v>
      </c>
      <c r="F783" s="31">
        <v>6726</v>
      </c>
    </row>
    <row r="784" spans="1:6" x14ac:dyDescent="0.25">
      <c r="A784" s="1" t="s">
        <v>148</v>
      </c>
    </row>
    <row r="788" spans="1:3" ht="21.75" x14ac:dyDescent="0.25">
      <c r="A788" s="127" t="s">
        <v>307</v>
      </c>
      <c r="B788" s="127"/>
      <c r="C788" s="127"/>
    </row>
    <row r="789" spans="1:3" ht="51.75" customHeight="1" x14ac:dyDescent="0.25">
      <c r="A789" s="149" t="s">
        <v>303</v>
      </c>
      <c r="B789" s="149"/>
      <c r="C789" s="149"/>
    </row>
    <row r="790" spans="1:3" x14ac:dyDescent="0.25">
      <c r="A790" s="42" t="s">
        <v>304</v>
      </c>
    </row>
    <row r="791" spans="1:3" ht="18.75" x14ac:dyDescent="0.25">
      <c r="A791" s="24" t="s">
        <v>191</v>
      </c>
      <c r="B791" s="24" t="s">
        <v>87</v>
      </c>
      <c r="C791" s="24" t="s">
        <v>4</v>
      </c>
    </row>
    <row r="792" spans="1:3" ht="18.75" x14ac:dyDescent="0.25">
      <c r="A792" s="24" t="s">
        <v>289</v>
      </c>
      <c r="B792" s="49">
        <v>60698221</v>
      </c>
      <c r="C792" s="52">
        <v>0.57299999999999995</v>
      </c>
    </row>
    <row r="793" spans="1:3" ht="18.75" x14ac:dyDescent="0.25">
      <c r="A793" s="24" t="s">
        <v>288</v>
      </c>
      <c r="B793" s="49">
        <v>33442165</v>
      </c>
      <c r="C793" s="52">
        <v>0.316</v>
      </c>
    </row>
    <row r="794" spans="1:3" ht="18.75" x14ac:dyDescent="0.25">
      <c r="A794" s="24" t="s">
        <v>290</v>
      </c>
      <c r="B794" s="49">
        <v>10130185</v>
      </c>
      <c r="C794" s="52">
        <v>9.6000000000000002E-2</v>
      </c>
    </row>
    <row r="795" spans="1:3" ht="18.75" x14ac:dyDescent="0.25">
      <c r="A795" s="109" t="s">
        <v>291</v>
      </c>
      <c r="B795" s="49">
        <v>1700095</v>
      </c>
      <c r="C795" s="52">
        <v>1.6E-2</v>
      </c>
    </row>
    <row r="796" spans="1:3" ht="18.75" x14ac:dyDescent="0.25">
      <c r="A796" s="109" t="s">
        <v>204</v>
      </c>
      <c r="B796" s="31">
        <v>105970667</v>
      </c>
      <c r="C796" s="53">
        <v>1</v>
      </c>
    </row>
    <row r="797" spans="1:3" x14ac:dyDescent="0.25">
      <c r="A797" s="20" t="s">
        <v>305</v>
      </c>
    </row>
    <row r="798" spans="1:3" x14ac:dyDescent="0.25">
      <c r="A798" s="20" t="s">
        <v>306</v>
      </c>
    </row>
    <row r="802" spans="1:3" ht="21.75" x14ac:dyDescent="0.25">
      <c r="A802" s="127" t="s">
        <v>308</v>
      </c>
      <c r="B802" s="127"/>
      <c r="C802" s="127"/>
    </row>
    <row r="803" spans="1:3" ht="39.75" customHeight="1" x14ac:dyDescent="0.25">
      <c r="A803" s="149" t="s">
        <v>309</v>
      </c>
      <c r="B803" s="149"/>
      <c r="C803" s="149"/>
    </row>
    <row r="804" spans="1:3" x14ac:dyDescent="0.25">
      <c r="A804" s="42" t="s">
        <v>304</v>
      </c>
    </row>
    <row r="805" spans="1:3" ht="18.75" x14ac:dyDescent="0.25">
      <c r="A805" s="24" t="s">
        <v>191</v>
      </c>
      <c r="B805" s="24" t="s">
        <v>310</v>
      </c>
      <c r="C805" s="24" t="s">
        <v>4</v>
      </c>
    </row>
    <row r="806" spans="1:3" ht="18.75" x14ac:dyDescent="0.25">
      <c r="A806" s="24" t="s">
        <v>289</v>
      </c>
      <c r="B806" s="49">
        <v>457871235</v>
      </c>
      <c r="C806" s="52">
        <v>0.79300000000000004</v>
      </c>
    </row>
    <row r="807" spans="1:3" ht="18.75" x14ac:dyDescent="0.25">
      <c r="A807" s="24" t="s">
        <v>288</v>
      </c>
      <c r="B807" s="49">
        <v>90918614</v>
      </c>
      <c r="C807" s="52">
        <v>0.157</v>
      </c>
    </row>
    <row r="808" spans="1:3" ht="18.75" x14ac:dyDescent="0.25">
      <c r="A808" s="24" t="s">
        <v>290</v>
      </c>
      <c r="B808" s="49">
        <v>25543316</v>
      </c>
      <c r="C808" s="52">
        <v>4.3999999999999997E-2</v>
      </c>
    </row>
    <row r="809" spans="1:3" ht="18.75" x14ac:dyDescent="0.25">
      <c r="A809" s="24" t="s">
        <v>291</v>
      </c>
      <c r="B809" s="49">
        <v>3301674</v>
      </c>
      <c r="C809" s="52">
        <v>6.0000000000000001E-3</v>
      </c>
    </row>
    <row r="810" spans="1:3" ht="18.75" x14ac:dyDescent="0.25">
      <c r="A810" s="24" t="s">
        <v>220</v>
      </c>
      <c r="B810" s="31">
        <v>577634839</v>
      </c>
      <c r="C810" s="53">
        <v>1</v>
      </c>
    </row>
    <row r="811" spans="1:3" x14ac:dyDescent="0.25">
      <c r="A811" s="20" t="s">
        <v>295</v>
      </c>
    </row>
    <row r="815" spans="1:3" ht="21.75" x14ac:dyDescent="0.25">
      <c r="A815" s="127" t="s">
        <v>311</v>
      </c>
      <c r="B815" s="127"/>
      <c r="C815" s="127"/>
    </row>
    <row r="816" spans="1:3" ht="45.75" customHeight="1" x14ac:dyDescent="0.25">
      <c r="A816" s="129" t="s">
        <v>312</v>
      </c>
      <c r="B816" s="129"/>
      <c r="C816" s="129"/>
    </row>
    <row r="817" spans="1:3" x14ac:dyDescent="0.25">
      <c r="A817" s="42" t="s">
        <v>304</v>
      </c>
    </row>
    <row r="818" spans="1:3" ht="18.75" x14ac:dyDescent="0.25">
      <c r="A818" s="24" t="s">
        <v>191</v>
      </c>
      <c r="B818" s="24" t="s">
        <v>185</v>
      </c>
      <c r="C818" s="24" t="s">
        <v>4</v>
      </c>
    </row>
    <row r="819" spans="1:3" ht="18.75" x14ac:dyDescent="0.25">
      <c r="A819" s="24" t="s">
        <v>289</v>
      </c>
      <c r="B819" s="49">
        <v>144591222</v>
      </c>
      <c r="C819" s="52">
        <v>0.78400000000000003</v>
      </c>
    </row>
    <row r="820" spans="1:3" ht="18.75" x14ac:dyDescent="0.25">
      <c r="A820" s="109" t="s">
        <v>288</v>
      </c>
      <c r="B820" s="49">
        <v>31860280</v>
      </c>
      <c r="C820" s="52">
        <v>0.17299999999999999</v>
      </c>
    </row>
    <row r="821" spans="1:3" ht="18.75" x14ac:dyDescent="0.25">
      <c r="A821" s="109" t="s">
        <v>290</v>
      </c>
      <c r="B821" s="49">
        <v>6556855</v>
      </c>
      <c r="C821" s="52">
        <v>3.5999999999999997E-2</v>
      </c>
    </row>
    <row r="822" spans="1:3" ht="18.75" x14ac:dyDescent="0.25">
      <c r="A822" s="109" t="s">
        <v>291</v>
      </c>
      <c r="B822" s="49">
        <v>1383703</v>
      </c>
      <c r="C822" s="52">
        <v>8.0000000000000002E-3</v>
      </c>
    </row>
    <row r="823" spans="1:3" ht="18.75" x14ac:dyDescent="0.25">
      <c r="A823" s="109" t="s">
        <v>204</v>
      </c>
      <c r="B823" s="31">
        <v>184392060</v>
      </c>
      <c r="C823" s="53">
        <v>1</v>
      </c>
    </row>
    <row r="824" spans="1:3" x14ac:dyDescent="0.25">
      <c r="A824" s="20" t="s">
        <v>295</v>
      </c>
    </row>
    <row r="825" spans="1:3" x14ac:dyDescent="0.25">
      <c r="A825" s="20" t="s">
        <v>306</v>
      </c>
    </row>
    <row r="829" spans="1:3" ht="21.75" x14ac:dyDescent="0.25">
      <c r="A829" s="127" t="s">
        <v>313</v>
      </c>
      <c r="B829" s="127"/>
      <c r="C829" s="127"/>
    </row>
    <row r="830" spans="1:3" ht="36.75" customHeight="1" x14ac:dyDescent="0.25">
      <c r="A830" s="149" t="s">
        <v>314</v>
      </c>
      <c r="B830" s="149"/>
      <c r="C830" s="149"/>
    </row>
    <row r="831" spans="1:3" x14ac:dyDescent="0.25">
      <c r="A831" s="42" t="s">
        <v>304</v>
      </c>
    </row>
    <row r="832" spans="1:3" ht="18.75" x14ac:dyDescent="0.25">
      <c r="A832" s="24" t="s">
        <v>191</v>
      </c>
      <c r="B832" s="24" t="s">
        <v>113</v>
      </c>
      <c r="C832" s="24" t="s">
        <v>173</v>
      </c>
    </row>
    <row r="833" spans="1:3" ht="18.75" x14ac:dyDescent="0.25">
      <c r="A833" s="24" t="s">
        <v>289</v>
      </c>
      <c r="B833" s="49">
        <v>313280013</v>
      </c>
      <c r="C833" s="52">
        <v>0.79700000000000004</v>
      </c>
    </row>
    <row r="834" spans="1:3" ht="18.75" x14ac:dyDescent="0.25">
      <c r="A834" s="24" t="s">
        <v>288</v>
      </c>
      <c r="B834" s="49">
        <v>59058333</v>
      </c>
      <c r="C834" s="52">
        <v>0.15</v>
      </c>
    </row>
    <row r="835" spans="1:3" ht="18.75" x14ac:dyDescent="0.25">
      <c r="A835" s="24" t="s">
        <v>290</v>
      </c>
      <c r="B835" s="49">
        <v>18986461</v>
      </c>
      <c r="C835" s="52">
        <v>4.8000000000000001E-2</v>
      </c>
    </row>
    <row r="836" spans="1:3" ht="18.75" x14ac:dyDescent="0.25">
      <c r="A836" s="24" t="s">
        <v>291</v>
      </c>
      <c r="B836" s="49">
        <v>1917971</v>
      </c>
      <c r="C836" s="52">
        <v>5.0000000000000001E-3</v>
      </c>
    </row>
    <row r="837" spans="1:3" ht="18.75" x14ac:dyDescent="0.25">
      <c r="A837" s="24" t="s">
        <v>220</v>
      </c>
      <c r="B837" s="31">
        <v>393242779</v>
      </c>
      <c r="C837" s="53">
        <v>1</v>
      </c>
    </row>
    <row r="838" spans="1:3" x14ac:dyDescent="0.25">
      <c r="A838" s="21" t="s">
        <v>295</v>
      </c>
    </row>
    <row r="839" spans="1:3" ht="18" x14ac:dyDescent="0.25">
      <c r="A839" s="76"/>
    </row>
    <row r="842" spans="1:3" ht="21.75" x14ac:dyDescent="0.25">
      <c r="A842" s="127" t="s">
        <v>315</v>
      </c>
      <c r="B842" s="127"/>
      <c r="C842" s="127"/>
    </row>
    <row r="843" spans="1:3" ht="54" customHeight="1" x14ac:dyDescent="0.25">
      <c r="A843" s="161" t="s">
        <v>316</v>
      </c>
      <c r="B843" s="161"/>
      <c r="C843" s="161"/>
    </row>
    <row r="844" spans="1:3" ht="18.75" x14ac:dyDescent="0.25">
      <c r="A844" s="24" t="s">
        <v>211</v>
      </c>
      <c r="B844" s="35" t="s">
        <v>317</v>
      </c>
      <c r="C844" s="35" t="s">
        <v>173</v>
      </c>
    </row>
    <row r="845" spans="1:3" ht="37.5" x14ac:dyDescent="0.25">
      <c r="A845" s="24" t="s">
        <v>318</v>
      </c>
      <c r="B845" s="77">
        <v>145</v>
      </c>
      <c r="C845" s="96">
        <v>0.55600000000000005</v>
      </c>
    </row>
    <row r="846" spans="1:3" ht="37.5" x14ac:dyDescent="0.25">
      <c r="A846" s="24" t="s">
        <v>319</v>
      </c>
      <c r="B846" s="77">
        <v>104</v>
      </c>
      <c r="C846" s="96">
        <v>0.39800000000000002</v>
      </c>
    </row>
    <row r="847" spans="1:3" ht="56.25" x14ac:dyDescent="0.25">
      <c r="A847" s="24" t="s">
        <v>320</v>
      </c>
      <c r="B847" s="77">
        <v>12</v>
      </c>
      <c r="C847" s="96">
        <v>4.5999999999999999E-2</v>
      </c>
    </row>
    <row r="848" spans="1:3" ht="18.75" x14ac:dyDescent="0.25">
      <c r="A848" s="24" t="s">
        <v>7</v>
      </c>
      <c r="B848" s="24">
        <v>261</v>
      </c>
      <c r="C848" s="53">
        <v>1</v>
      </c>
    </row>
    <row r="849" spans="1:5" x14ac:dyDescent="0.25">
      <c r="A849" s="21" t="s">
        <v>295</v>
      </c>
    </row>
    <row r="853" spans="1:5" ht="21.75" x14ac:dyDescent="0.25">
      <c r="A853" s="146" t="s">
        <v>321</v>
      </c>
      <c r="B853" s="146"/>
      <c r="C853" s="146"/>
      <c r="D853" s="146"/>
    </row>
    <row r="854" spans="1:5" ht="51.75" customHeight="1" x14ac:dyDescent="0.25">
      <c r="A854" s="162" t="s">
        <v>325</v>
      </c>
      <c r="B854" s="162"/>
      <c r="C854" s="162"/>
      <c r="D854" s="162"/>
    </row>
    <row r="855" spans="1:5" ht="37.5" x14ac:dyDescent="0.25">
      <c r="A855" s="35" t="s">
        <v>324</v>
      </c>
      <c r="B855" s="35" t="s">
        <v>72</v>
      </c>
      <c r="C855" s="35" t="s">
        <v>323</v>
      </c>
      <c r="D855" s="35" t="s">
        <v>322</v>
      </c>
    </row>
    <row r="856" spans="1:5" ht="37.5" x14ac:dyDescent="0.25">
      <c r="A856" s="24" t="s">
        <v>318</v>
      </c>
      <c r="B856" s="27">
        <v>1426</v>
      </c>
      <c r="C856" s="78">
        <v>145</v>
      </c>
      <c r="D856" s="78">
        <v>10</v>
      </c>
    </row>
    <row r="857" spans="1:5" ht="37.5" x14ac:dyDescent="0.25">
      <c r="A857" s="24" t="s">
        <v>319</v>
      </c>
      <c r="B857" s="77">
        <v>816</v>
      </c>
      <c r="C857" s="78">
        <v>104</v>
      </c>
      <c r="D857" s="78">
        <v>8</v>
      </c>
    </row>
    <row r="858" spans="1:5" ht="56.25" x14ac:dyDescent="0.25">
      <c r="A858" s="24" t="s">
        <v>320</v>
      </c>
      <c r="B858" s="77">
        <v>119</v>
      </c>
      <c r="C858" s="78">
        <v>12</v>
      </c>
      <c r="D858" s="78">
        <v>10</v>
      </c>
    </row>
    <row r="859" spans="1:5" ht="18.75" x14ac:dyDescent="0.25">
      <c r="A859" s="24" t="s">
        <v>7</v>
      </c>
      <c r="B859" s="27">
        <v>2361</v>
      </c>
      <c r="C859" s="78">
        <v>261</v>
      </c>
      <c r="D859" s="78">
        <v>9</v>
      </c>
    </row>
    <row r="860" spans="1:5" x14ac:dyDescent="0.25">
      <c r="A860" s="21" t="s">
        <v>295</v>
      </c>
    </row>
    <row r="864" spans="1:5" ht="21.75" x14ac:dyDescent="0.25">
      <c r="A864" s="146" t="s">
        <v>326</v>
      </c>
      <c r="B864" s="146"/>
      <c r="C864" s="146"/>
      <c r="D864" s="146"/>
      <c r="E864" s="146"/>
    </row>
    <row r="865" spans="1:5" ht="39.75" customHeight="1" x14ac:dyDescent="0.25">
      <c r="A865" s="140" t="s">
        <v>327</v>
      </c>
      <c r="B865" s="140"/>
      <c r="C865" s="140"/>
      <c r="D865" s="140"/>
      <c r="E865" s="140"/>
    </row>
    <row r="866" spans="1:5" ht="18" x14ac:dyDescent="0.25">
      <c r="A866" s="79" t="s">
        <v>211</v>
      </c>
      <c r="B866" s="79" t="s">
        <v>328</v>
      </c>
      <c r="C866" s="79" t="s">
        <v>329</v>
      </c>
      <c r="D866" s="79" t="s">
        <v>330</v>
      </c>
      <c r="E866" s="79" t="s">
        <v>7</v>
      </c>
    </row>
    <row r="867" spans="1:5" ht="18" x14ac:dyDescent="0.25">
      <c r="A867" s="163" t="s">
        <v>318</v>
      </c>
      <c r="B867" s="79" t="s">
        <v>226</v>
      </c>
      <c r="C867" s="80">
        <v>134</v>
      </c>
      <c r="D867" s="80">
        <v>989</v>
      </c>
      <c r="E867" s="81">
        <v>1123</v>
      </c>
    </row>
    <row r="868" spans="1:5" ht="18" x14ac:dyDescent="0.25">
      <c r="A868" s="163"/>
      <c r="B868" s="79" t="s">
        <v>227</v>
      </c>
      <c r="C868" s="80">
        <v>217</v>
      </c>
      <c r="D868" s="80">
        <v>86</v>
      </c>
      <c r="E868" s="80">
        <v>303</v>
      </c>
    </row>
    <row r="869" spans="1:5" ht="18" x14ac:dyDescent="0.25">
      <c r="A869" s="163"/>
      <c r="B869" s="79" t="s">
        <v>7</v>
      </c>
      <c r="C869" s="82">
        <v>351</v>
      </c>
      <c r="D869" s="83">
        <v>1075</v>
      </c>
      <c r="E869" s="83">
        <v>1426</v>
      </c>
    </row>
    <row r="870" spans="1:5" ht="18" x14ac:dyDescent="0.25">
      <c r="A870" s="163" t="s">
        <v>319</v>
      </c>
      <c r="B870" s="79" t="s">
        <v>226</v>
      </c>
      <c r="C870" s="80">
        <v>14</v>
      </c>
      <c r="D870" s="80">
        <v>566</v>
      </c>
      <c r="E870" s="80">
        <v>580</v>
      </c>
    </row>
    <row r="871" spans="1:5" ht="18" x14ac:dyDescent="0.25">
      <c r="A871" s="163"/>
      <c r="B871" s="79" t="s">
        <v>227</v>
      </c>
      <c r="C871" s="80">
        <v>31</v>
      </c>
      <c r="D871" s="80">
        <v>205</v>
      </c>
      <c r="E871" s="80">
        <v>236</v>
      </c>
    </row>
    <row r="872" spans="1:5" ht="18" x14ac:dyDescent="0.25">
      <c r="A872" s="163"/>
      <c r="B872" s="79" t="s">
        <v>7</v>
      </c>
      <c r="C872" s="82">
        <v>45</v>
      </c>
      <c r="D872" s="82">
        <v>771</v>
      </c>
      <c r="E872" s="82">
        <v>816</v>
      </c>
    </row>
    <row r="873" spans="1:5" ht="18" x14ac:dyDescent="0.25">
      <c r="A873" s="163" t="s">
        <v>320</v>
      </c>
      <c r="B873" s="79" t="s">
        <v>226</v>
      </c>
      <c r="C873" s="80">
        <v>0</v>
      </c>
      <c r="D873" s="80">
        <v>66</v>
      </c>
      <c r="E873" s="80">
        <v>66</v>
      </c>
    </row>
    <row r="874" spans="1:5" ht="18" x14ac:dyDescent="0.25">
      <c r="A874" s="163"/>
      <c r="B874" s="79" t="s">
        <v>227</v>
      </c>
      <c r="C874" s="80">
        <v>26</v>
      </c>
      <c r="D874" s="80">
        <v>27</v>
      </c>
      <c r="E874" s="80">
        <v>53</v>
      </c>
    </row>
    <row r="875" spans="1:5" ht="18" x14ac:dyDescent="0.25">
      <c r="A875" s="163"/>
      <c r="B875" s="79" t="s">
        <v>7</v>
      </c>
      <c r="C875" s="82">
        <v>26</v>
      </c>
      <c r="D875" s="82">
        <v>93</v>
      </c>
      <c r="E875" s="82">
        <v>119</v>
      </c>
    </row>
    <row r="876" spans="1:5" x14ac:dyDescent="0.25">
      <c r="A876" s="21" t="s">
        <v>295</v>
      </c>
    </row>
    <row r="877" spans="1:5" x14ac:dyDescent="0.25">
      <c r="A877" s="21"/>
    </row>
    <row r="878" spans="1:5" x14ac:dyDescent="0.25">
      <c r="A878" s="21"/>
    </row>
    <row r="880" spans="1:5" ht="21.75" x14ac:dyDescent="0.25">
      <c r="A880" s="149" t="s">
        <v>331</v>
      </c>
      <c r="B880" s="149"/>
      <c r="C880" s="149"/>
    </row>
    <row r="881" spans="1:3" ht="49.5" customHeight="1" x14ac:dyDescent="0.25">
      <c r="A881" s="140" t="s">
        <v>332</v>
      </c>
      <c r="B881" s="140"/>
      <c r="C881" s="140"/>
    </row>
    <row r="882" spans="1:3" ht="19.5" customHeight="1" x14ac:dyDescent="0.25">
      <c r="A882" s="42" t="s">
        <v>304</v>
      </c>
      <c r="B882" s="58"/>
      <c r="C882" s="58"/>
    </row>
    <row r="883" spans="1:3" ht="18.75" x14ac:dyDescent="0.25">
      <c r="A883" s="35" t="s">
        <v>211</v>
      </c>
      <c r="B883" s="35" t="s">
        <v>87</v>
      </c>
      <c r="C883" s="41" t="s">
        <v>4</v>
      </c>
    </row>
    <row r="884" spans="1:3" ht="37.5" x14ac:dyDescent="0.25">
      <c r="A884" s="24" t="s">
        <v>318</v>
      </c>
      <c r="B884" s="49">
        <v>468268685</v>
      </c>
      <c r="C884" s="52">
        <v>0.877</v>
      </c>
    </row>
    <row r="885" spans="1:3" ht="37.5" x14ac:dyDescent="0.25">
      <c r="A885" s="24" t="s">
        <v>319</v>
      </c>
      <c r="B885" s="49">
        <v>53630134</v>
      </c>
      <c r="C885" s="52">
        <v>0.1</v>
      </c>
    </row>
    <row r="886" spans="1:3" ht="56.25" x14ac:dyDescent="0.25">
      <c r="A886" s="24" t="s">
        <v>320</v>
      </c>
      <c r="B886" s="49">
        <v>12254710</v>
      </c>
      <c r="C886" s="52">
        <v>2.3E-2</v>
      </c>
    </row>
    <row r="887" spans="1:3" ht="18.75" x14ac:dyDescent="0.25">
      <c r="A887" s="24" t="s">
        <v>7</v>
      </c>
      <c r="B887" s="50">
        <v>534153529</v>
      </c>
      <c r="C887" s="53">
        <v>1</v>
      </c>
    </row>
    <row r="888" spans="1:3" x14ac:dyDescent="0.25">
      <c r="A888" s="21" t="s">
        <v>333</v>
      </c>
    </row>
    <row r="892" spans="1:3" ht="21.75" x14ac:dyDescent="0.25">
      <c r="A892" s="149" t="s">
        <v>334</v>
      </c>
      <c r="B892" s="149"/>
      <c r="C892" s="149"/>
    </row>
    <row r="893" spans="1:3" ht="41.25" customHeight="1" x14ac:dyDescent="0.25">
      <c r="A893" s="149" t="s">
        <v>335</v>
      </c>
      <c r="B893" s="149"/>
      <c r="C893" s="149"/>
    </row>
    <row r="894" spans="1:3" x14ac:dyDescent="0.25">
      <c r="A894" s="64" t="s">
        <v>353</v>
      </c>
    </row>
    <row r="895" spans="1:3" ht="18.75" x14ac:dyDescent="0.25">
      <c r="A895" s="24" t="s">
        <v>211</v>
      </c>
      <c r="B895" s="24" t="s">
        <v>310</v>
      </c>
      <c r="C895" s="24" t="s">
        <v>4</v>
      </c>
    </row>
    <row r="896" spans="1:3" ht="37.5" x14ac:dyDescent="0.25">
      <c r="A896" s="24" t="s">
        <v>318</v>
      </c>
      <c r="B896" s="49">
        <v>859018618</v>
      </c>
      <c r="C896" s="52">
        <v>0.77500000000000002</v>
      </c>
    </row>
    <row r="897" spans="1:3" ht="37.5" x14ac:dyDescent="0.25">
      <c r="A897" s="24" t="s">
        <v>319</v>
      </c>
      <c r="B897" s="49">
        <v>153082848</v>
      </c>
      <c r="C897" s="52">
        <v>0.13800000000000001</v>
      </c>
    </row>
    <row r="898" spans="1:3" ht="56.25" x14ac:dyDescent="0.25">
      <c r="A898" s="24" t="s">
        <v>320</v>
      </c>
      <c r="B898" s="49">
        <v>95821334</v>
      </c>
      <c r="C898" s="52">
        <v>8.5999999999999993E-2</v>
      </c>
    </row>
    <row r="899" spans="1:3" ht="18.75" x14ac:dyDescent="0.25">
      <c r="A899" s="24" t="s">
        <v>7</v>
      </c>
      <c r="B899" s="50">
        <v>1107922801</v>
      </c>
      <c r="C899" s="53">
        <v>1</v>
      </c>
    </row>
    <row r="900" spans="1:3" x14ac:dyDescent="0.25">
      <c r="A900" s="21" t="s">
        <v>333</v>
      </c>
    </row>
    <row r="904" spans="1:3" ht="21.75" x14ac:dyDescent="0.25">
      <c r="A904" s="146" t="s">
        <v>336</v>
      </c>
      <c r="B904" s="146"/>
      <c r="C904" s="146"/>
    </row>
    <row r="905" spans="1:3" ht="21.75" x14ac:dyDescent="0.25">
      <c r="A905" s="149" t="s">
        <v>337</v>
      </c>
      <c r="B905" s="149"/>
      <c r="C905" s="149"/>
    </row>
    <row r="906" spans="1:3" x14ac:dyDescent="0.25">
      <c r="A906" s="64" t="s">
        <v>353</v>
      </c>
    </row>
    <row r="907" spans="1:3" ht="37.5" x14ac:dyDescent="0.25">
      <c r="A907" s="24" t="s">
        <v>211</v>
      </c>
      <c r="B907" s="35" t="s">
        <v>338</v>
      </c>
      <c r="C907" s="35" t="s">
        <v>4</v>
      </c>
    </row>
    <row r="908" spans="1:3" ht="37.5" x14ac:dyDescent="0.25">
      <c r="A908" s="24" t="s">
        <v>318</v>
      </c>
      <c r="B908" s="84">
        <v>74121549</v>
      </c>
      <c r="C908" s="97">
        <v>0.6</v>
      </c>
    </row>
    <row r="909" spans="1:3" ht="37.5" x14ac:dyDescent="0.25">
      <c r="A909" s="24" t="s">
        <v>319</v>
      </c>
      <c r="B909" s="84">
        <v>44502880</v>
      </c>
      <c r="C909" s="97">
        <v>0.36</v>
      </c>
    </row>
    <row r="910" spans="1:3" ht="56.25" x14ac:dyDescent="0.25">
      <c r="A910" s="24" t="s">
        <v>320</v>
      </c>
      <c r="B910" s="84">
        <v>4850482</v>
      </c>
      <c r="C910" s="97">
        <v>3.9E-2</v>
      </c>
    </row>
    <row r="911" spans="1:3" ht="18.75" x14ac:dyDescent="0.25">
      <c r="A911" s="24" t="s">
        <v>7</v>
      </c>
      <c r="B911" s="50">
        <v>123474910</v>
      </c>
      <c r="C911" s="53">
        <v>1</v>
      </c>
    </row>
    <row r="912" spans="1:3" x14ac:dyDescent="0.25">
      <c r="A912" s="21" t="s">
        <v>158</v>
      </c>
    </row>
    <row r="916" spans="1:3" ht="21.75" x14ac:dyDescent="0.25">
      <c r="A916" s="146" t="s">
        <v>339</v>
      </c>
      <c r="B916" s="146"/>
      <c r="C916" s="146"/>
    </row>
    <row r="917" spans="1:3" ht="43.5" customHeight="1" x14ac:dyDescent="0.25">
      <c r="A917" s="140" t="s">
        <v>340</v>
      </c>
      <c r="B917" s="140"/>
      <c r="C917" s="140"/>
    </row>
    <row r="918" spans="1:3" s="86" customFormat="1" ht="17.25" customHeight="1" x14ac:dyDescent="0.25">
      <c r="A918" s="85" t="s">
        <v>353</v>
      </c>
      <c r="B918" s="58"/>
      <c r="C918" s="58"/>
    </row>
    <row r="919" spans="1:3" ht="18.75" x14ac:dyDescent="0.25">
      <c r="A919" s="89" t="s">
        <v>211</v>
      </c>
      <c r="B919" s="87" t="s">
        <v>113</v>
      </c>
      <c r="C919" s="87" t="s">
        <v>4</v>
      </c>
    </row>
    <row r="920" spans="1:3" ht="37.5" x14ac:dyDescent="0.25">
      <c r="A920" s="87" t="s">
        <v>318</v>
      </c>
      <c r="B920" s="84">
        <v>784897070</v>
      </c>
      <c r="C920" s="97">
        <v>0.79700000000000004</v>
      </c>
    </row>
    <row r="921" spans="1:3" ht="37.5" x14ac:dyDescent="0.25">
      <c r="A921" s="87" t="s">
        <v>319</v>
      </c>
      <c r="B921" s="84">
        <v>108579969</v>
      </c>
      <c r="C921" s="97">
        <v>0.11</v>
      </c>
    </row>
    <row r="922" spans="1:3" ht="56.25" x14ac:dyDescent="0.25">
      <c r="A922" s="87" t="s">
        <v>320</v>
      </c>
      <c r="B922" s="84">
        <v>90970852</v>
      </c>
      <c r="C922" s="97">
        <v>9.1999999999999998E-2</v>
      </c>
    </row>
    <row r="923" spans="1:3" ht="18.75" x14ac:dyDescent="0.25">
      <c r="A923" s="87" t="s">
        <v>7</v>
      </c>
      <c r="B923" s="111">
        <v>984447891</v>
      </c>
      <c r="C923" s="53">
        <v>1</v>
      </c>
    </row>
    <row r="924" spans="1:3" x14ac:dyDescent="0.25">
      <c r="A924" s="21" t="s">
        <v>158</v>
      </c>
    </row>
  </sheetData>
  <mergeCells count="245">
    <mergeCell ref="A905:C905"/>
    <mergeCell ref="A916:C916"/>
    <mergeCell ref="A917:C917"/>
    <mergeCell ref="A880:C880"/>
    <mergeCell ref="A881:C881"/>
    <mergeCell ref="A892:C892"/>
    <mergeCell ref="A893:C893"/>
    <mergeCell ref="A904:C904"/>
    <mergeCell ref="A853:D853"/>
    <mergeCell ref="A854:D854"/>
    <mergeCell ref="A867:A869"/>
    <mergeCell ref="A870:A872"/>
    <mergeCell ref="A873:A875"/>
    <mergeCell ref="A864:E864"/>
    <mergeCell ref="A865:E865"/>
    <mergeCell ref="A830:C830"/>
    <mergeCell ref="A842:C842"/>
    <mergeCell ref="A843:C843"/>
    <mergeCell ref="A802:C802"/>
    <mergeCell ref="A803:C803"/>
    <mergeCell ref="A815:C815"/>
    <mergeCell ref="A816:C816"/>
    <mergeCell ref="A829:C829"/>
    <mergeCell ref="D777:E777"/>
    <mergeCell ref="F777:F778"/>
    <mergeCell ref="A775:F775"/>
    <mergeCell ref="A776:F776"/>
    <mergeCell ref="A789:C789"/>
    <mergeCell ref="A788:C788"/>
    <mergeCell ref="A751:C751"/>
    <mergeCell ref="A752:C752"/>
    <mergeCell ref="A763:C763"/>
    <mergeCell ref="A764:C764"/>
    <mergeCell ref="A777:A778"/>
    <mergeCell ref="B777:C777"/>
    <mergeCell ref="A641:C641"/>
    <mergeCell ref="A677:C677"/>
    <mergeCell ref="A678:C678"/>
    <mergeCell ref="A714:C714"/>
    <mergeCell ref="A715:C715"/>
    <mergeCell ref="A568:C568"/>
    <mergeCell ref="A569:C569"/>
    <mergeCell ref="A603:C603"/>
    <mergeCell ref="A604:C604"/>
    <mergeCell ref="A640:C640"/>
    <mergeCell ref="A508:C508"/>
    <mergeCell ref="A520:C520"/>
    <mergeCell ref="A521:C521"/>
    <mergeCell ref="A532:C532"/>
    <mergeCell ref="A533:C533"/>
    <mergeCell ref="A482:C482"/>
    <mergeCell ref="A483:C483"/>
    <mergeCell ref="A495:C495"/>
    <mergeCell ref="A496:C496"/>
    <mergeCell ref="A507:C507"/>
    <mergeCell ref="D472:E472"/>
    <mergeCell ref="F472:F473"/>
    <mergeCell ref="A470:F470"/>
    <mergeCell ref="A471:F471"/>
    <mergeCell ref="A449:C449"/>
    <mergeCell ref="A459:C459"/>
    <mergeCell ref="A460:C460"/>
    <mergeCell ref="A472:A473"/>
    <mergeCell ref="B472:C472"/>
    <mergeCell ref="A422:C422"/>
    <mergeCell ref="A423:C423"/>
    <mergeCell ref="A435:C435"/>
    <mergeCell ref="A436:C436"/>
    <mergeCell ref="A448:C448"/>
    <mergeCell ref="A388:C388"/>
    <mergeCell ref="A398:C398"/>
    <mergeCell ref="A399:C399"/>
    <mergeCell ref="A410:C410"/>
    <mergeCell ref="A411:C411"/>
    <mergeCell ref="A366:C366"/>
    <mergeCell ref="A376:C376"/>
    <mergeCell ref="A377:C377"/>
    <mergeCell ref="A387:C387"/>
    <mergeCell ref="A343:C343"/>
    <mergeCell ref="A344:C344"/>
    <mergeCell ref="A354:C354"/>
    <mergeCell ref="A355:C355"/>
    <mergeCell ref="A365:C365"/>
    <mergeCell ref="A332:F332"/>
    <mergeCell ref="A337:B337"/>
    <mergeCell ref="C337:D337"/>
    <mergeCell ref="E337:F337"/>
    <mergeCell ref="A331:F331"/>
    <mergeCell ref="A336:B336"/>
    <mergeCell ref="C336:D336"/>
    <mergeCell ref="E336:F336"/>
    <mergeCell ref="A334:B334"/>
    <mergeCell ref="C334:D334"/>
    <mergeCell ref="E334:F334"/>
    <mergeCell ref="A335:B335"/>
    <mergeCell ref="C335:D335"/>
    <mergeCell ref="E335:F335"/>
    <mergeCell ref="A279:C279"/>
    <mergeCell ref="A311:C311"/>
    <mergeCell ref="A312:C312"/>
    <mergeCell ref="A322:D322"/>
    <mergeCell ref="A321:D321"/>
    <mergeCell ref="A212:C212"/>
    <mergeCell ref="A213:C213"/>
    <mergeCell ref="A245:C245"/>
    <mergeCell ref="A246:C246"/>
    <mergeCell ref="A278:C278"/>
    <mergeCell ref="A179:F179"/>
    <mergeCell ref="A180:F180"/>
    <mergeCell ref="A206:B206"/>
    <mergeCell ref="C206:D206"/>
    <mergeCell ref="E206:F206"/>
    <mergeCell ref="A204:B204"/>
    <mergeCell ref="C204:D204"/>
    <mergeCell ref="E204:F204"/>
    <mergeCell ref="A205:B205"/>
    <mergeCell ref="C205:D205"/>
    <mergeCell ref="E205:F205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198:B198"/>
    <mergeCell ref="C198:D198"/>
    <mergeCell ref="E198:F198"/>
    <mergeCell ref="A199:B199"/>
    <mergeCell ref="C199:D199"/>
    <mergeCell ref="E199:F199"/>
    <mergeCell ref="A196:B196"/>
    <mergeCell ref="C196:D196"/>
    <mergeCell ref="E196:F196"/>
    <mergeCell ref="A197:B197"/>
    <mergeCell ref="C197:D197"/>
    <mergeCell ref="E197:F197"/>
    <mergeCell ref="A194:B194"/>
    <mergeCell ref="C194:D194"/>
    <mergeCell ref="E194:F194"/>
    <mergeCell ref="A195:B195"/>
    <mergeCell ref="C195:D195"/>
    <mergeCell ref="E195:F195"/>
    <mergeCell ref="A192:B192"/>
    <mergeCell ref="C192:D192"/>
    <mergeCell ref="E192:F192"/>
    <mergeCell ref="A193:B193"/>
    <mergeCell ref="C193:D193"/>
    <mergeCell ref="E193:F193"/>
    <mergeCell ref="A190:B190"/>
    <mergeCell ref="C190:D190"/>
    <mergeCell ref="E190:F190"/>
    <mergeCell ref="A191:B191"/>
    <mergeCell ref="C191:D191"/>
    <mergeCell ref="E191:F191"/>
    <mergeCell ref="A188:B188"/>
    <mergeCell ref="C188:D188"/>
    <mergeCell ref="E188:F188"/>
    <mergeCell ref="A189:B189"/>
    <mergeCell ref="C189:D189"/>
    <mergeCell ref="E189:F189"/>
    <mergeCell ref="A186:B186"/>
    <mergeCell ref="C186:D186"/>
    <mergeCell ref="E186:F186"/>
    <mergeCell ref="A187:B187"/>
    <mergeCell ref="C187:D187"/>
    <mergeCell ref="E187:F187"/>
    <mergeCell ref="A184:B184"/>
    <mergeCell ref="C184:D184"/>
    <mergeCell ref="E184:F184"/>
    <mergeCell ref="A185:B185"/>
    <mergeCell ref="C185:D185"/>
    <mergeCell ref="E185:F185"/>
    <mergeCell ref="A149:D149"/>
    <mergeCell ref="A182:B182"/>
    <mergeCell ref="C182:D182"/>
    <mergeCell ref="E182:F182"/>
    <mergeCell ref="A183:B183"/>
    <mergeCell ref="C183:D183"/>
    <mergeCell ref="E183:F183"/>
    <mergeCell ref="A116:D116"/>
    <mergeCell ref="A117:D117"/>
    <mergeCell ref="C141:D141"/>
    <mergeCell ref="C142:D142"/>
    <mergeCell ref="A148:D148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26:D126"/>
    <mergeCell ref="C127:D127"/>
    <mergeCell ref="C129:D129"/>
    <mergeCell ref="C130:D130"/>
    <mergeCell ref="C121:D121"/>
    <mergeCell ref="C122:D122"/>
    <mergeCell ref="C123:D123"/>
    <mergeCell ref="C124:D124"/>
    <mergeCell ref="C125:D125"/>
    <mergeCell ref="B68:C68"/>
    <mergeCell ref="D68:D69"/>
    <mergeCell ref="C118:D118"/>
    <mergeCell ref="C119:D119"/>
    <mergeCell ref="C120:D120"/>
    <mergeCell ref="A8:M8"/>
    <mergeCell ref="A10:F10"/>
    <mergeCell ref="A11:F11"/>
    <mergeCell ref="A12:E12"/>
    <mergeCell ref="A18:B18"/>
    <mergeCell ref="A17:B17"/>
    <mergeCell ref="A31:D31"/>
    <mergeCell ref="A32:D32"/>
    <mergeCell ref="C128:D128"/>
    <mergeCell ref="A102:A103"/>
    <mergeCell ref="B102:C102"/>
    <mergeCell ref="D102:D103"/>
    <mergeCell ref="A99:D99"/>
    <mergeCell ref="A100:D100"/>
    <mergeCell ref="A65:D65"/>
    <mergeCell ref="A66:D66"/>
    <mergeCell ref="A85:A86"/>
    <mergeCell ref="B85:C85"/>
    <mergeCell ref="D85:D86"/>
    <mergeCell ref="A82:D82"/>
    <mergeCell ref="A83:D83"/>
    <mergeCell ref="A51:A52"/>
    <mergeCell ref="B51:C51"/>
    <mergeCell ref="D51:D52"/>
    <mergeCell ref="A48:D48"/>
    <mergeCell ref="A49:D49"/>
    <mergeCell ref="A68:A69"/>
    <mergeCell ref="A33:A34"/>
    <mergeCell ref="A19:A20"/>
    <mergeCell ref="D33:D34"/>
    <mergeCell ref="B33:C33"/>
  </mergeCells>
  <hyperlinks>
    <hyperlink ref="A13" r:id="rId1" xr:uid="{AD77FA7B-62B5-4881-B4E8-E7DBE85F5055}"/>
    <hyperlink ref="B13" r:id="rId2" xr:uid="{8DA73909-C391-44E4-B6A4-EEFBEC35DF48}"/>
    <hyperlink ref="C13" r:id="rId3" xr:uid="{0757939D-571D-48B7-A0DC-760EA0E7703A}"/>
    <hyperlink ref="D13" r:id="rId4" xr:uid="{679F78B5-B73A-4D63-B7D1-54FD0AD2A2EC}"/>
    <hyperlink ref="B14" r:id="rId5" xr:uid="{84811B69-1B6D-4520-9884-465B739433BB}"/>
    <hyperlink ref="D14" r:id="rId6" xr:uid="{0279D632-C9B6-4F2C-BA50-EE83AFAA30E8}"/>
    <hyperlink ref="C14" r:id="rId7" xr:uid="{601D5350-121A-4C2A-848B-1CA6F3FA3B73}"/>
    <hyperlink ref="A14" r:id="rId8" xr:uid="{EDBC6812-B10E-4AC1-A40C-BB896AC9DACD}"/>
    <hyperlink ref="A142" location="_ftn1" display="_ftn1" xr:uid="{B257BD8F-8890-4470-8C14-8AD940181325}"/>
    <hyperlink ref="A144" location="_ftnref1" display="_ftnref1" xr:uid="{7922FD5B-2655-4B1E-B7C2-2A696EA95235}"/>
    <hyperlink ref="A206" location="_ftn1" display="_ftn1" xr:uid="{94287E71-8811-4D9D-B85E-E2200893AC78}"/>
    <hyperlink ref="A208" location="_ftnref1" display="_ftnref1" xr:uid="{E4E1D64C-63C0-41A9-81F5-0B60B01CE98F}"/>
    <hyperlink ref="A239" location="_ftn1" display="_ftn1" xr:uid="{121F3DF0-9F85-46F1-BC93-BD991FFED062}"/>
    <hyperlink ref="A241" location="_ftnref1" display="_ftnref1" xr:uid="{914A32F3-4806-4F36-97CF-2EF95577523D}"/>
    <hyperlink ref="A272" location="_ftn1" display="_ftn1" xr:uid="{8F0085EE-7078-4405-AFB4-1FD445E468CB}"/>
    <hyperlink ref="A274" location="_ftnref1" display="_ftnref1" xr:uid="{8FAB74DC-F256-41A5-A072-17524135B6FD}"/>
    <hyperlink ref="A305" location="_ftn1" display="_ftn1" xr:uid="{2D5BA6DB-5A03-40F6-9416-FFFE0D155C9D}"/>
    <hyperlink ref="A307" location="_ftnref1" display="_ftnref1" xr:uid="{9D9D1105-02C7-4961-BB9A-63ECDC78C977}"/>
    <hyperlink ref="A337" location="_ftn1" display="_ftn1" xr:uid="{68AEE1C7-7D08-4AD1-95F3-D629FFB35938}"/>
    <hyperlink ref="A429" location="_ftn1" display="_ftn1" xr:uid="{D365C330-C1E1-4264-9A41-A6B40D1BB8EF}"/>
    <hyperlink ref="A431" location="_ftnref1" display="_ftnref1" xr:uid="{A34AE105-C19A-40E0-BC86-13C7F2FCBD46}"/>
    <hyperlink ref="A442" location="_ftn1" display="_ftn1" xr:uid="{58A4BA27-C860-4A06-A2D8-E13A70EBD994}"/>
    <hyperlink ref="A444" location="_ftnref1" display="_ftnref1" xr:uid="{86255366-3D15-4C2E-AED9-C0827AC0411E}"/>
    <hyperlink ref="A489" location="_ftn1" display="_ftn1" xr:uid="{D3904BAA-9D50-4E3E-9593-31166C383D86}"/>
    <hyperlink ref="A491" location="_ftnref1" display="_ftnref1" xr:uid="{0807E4F4-29D3-42B8-B1D5-B8FB5F4F54F6}"/>
    <hyperlink ref="A514" location="_ftn1" display="_ftn1" xr:uid="{49C280AA-9D5C-4710-AE46-E2F605ECB7D5}"/>
    <hyperlink ref="A516" location="_ftnref1" display="_ftnref1" xr:uid="{45F13C06-766F-4F2A-BA29-4AAB5162B6C3}"/>
    <hyperlink ref="A634" location="_ftn1" display="_ftn1" xr:uid="{AAD62984-50BD-4C34-9B7C-A681EB78FF34}"/>
    <hyperlink ref="A636" location="_ftnref1" display="_ftnref1" xr:uid="{F66701D1-8C31-41BC-8D3B-A66126970D67}"/>
    <hyperlink ref="A671" location="_ftn1" display="_ftn1" xr:uid="{9AC80F60-6E68-4138-BEC5-80142C86E33D}"/>
    <hyperlink ref="A673" location="_ftnref1" display="_ftnref1" xr:uid="{464F19CD-F1E4-4896-B83A-338854F47F5E}"/>
    <hyperlink ref="A708" location="_ftn1" display="_ftn1" xr:uid="{A622AFB1-574E-449B-9368-636A6A3FB8A4}"/>
    <hyperlink ref="A710" location="_ftnref1" display="_ftnref1" xr:uid="{64058658-5498-459F-A215-60072771703A}"/>
    <hyperlink ref="A745" location="_ftn1" display="_ftn1" xr:uid="{C3FD3C66-989F-4263-8B08-4C8B9A9E95AF}"/>
    <hyperlink ref="A747" location="_ftnref1" display="_ftnref1" xr:uid="{AE7C34B5-A24E-4B5F-806C-AE4FB9630519}"/>
    <hyperlink ref="A796" location="_ftn1" display="_ftn1" xr:uid="{474C294A-C948-4A74-BBB0-C928F7AD8C6C}"/>
    <hyperlink ref="A798" location="_ftnref1" display="_ftnref1" xr:uid="{8F08F194-DA22-46DC-B6FF-6CD27BCC962D}"/>
    <hyperlink ref="A823" location="_ftn1" display="_ftn1" xr:uid="{AA01AA6E-ED4B-4E26-97C4-8F17850F1656}"/>
    <hyperlink ref="A825" location="_ftnref1" display="_ftnref1" xr:uid="{85C127FD-FEB7-4709-957C-96DFD5ECAD01}"/>
    <hyperlink ref="A44" location="_ftnref1" display="_ftnref1" xr:uid="{8DBE048E-9504-47F9-95A6-22521B14CBE8}"/>
    <hyperlink ref="A42" location="_ftn1" display="_ftn1" xr:uid="{B1DC91E8-0D90-455D-B52F-A74EED67E92A}"/>
    <hyperlink ref="A339" location="_ftnref1" display="_ftnref1" xr:uid="{44F25D0D-568C-4794-87F7-6EACC5268AE8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1F60-2C30-4BFF-8DB2-F9EB35F21D01}">
  <dimension ref="A8:P89"/>
  <sheetViews>
    <sheetView showGridLines="0" rightToLeft="1" topLeftCell="D76" workbookViewId="0">
      <selection activeCell="K84" sqref="K84:M88"/>
    </sheetView>
  </sheetViews>
  <sheetFormatPr defaultRowHeight="15" x14ac:dyDescent="0.25"/>
  <cols>
    <col min="1" max="1" width="67.5703125" bestFit="1" customWidth="1"/>
    <col min="2" max="2" width="25.5703125" customWidth="1"/>
    <col min="3" max="3" width="24.28515625" customWidth="1"/>
    <col min="4" max="4" width="32" customWidth="1"/>
    <col min="6" max="6" width="15" customWidth="1"/>
    <col min="8" max="8" width="28.5703125" customWidth="1"/>
  </cols>
  <sheetData>
    <row r="8" spans="1:11" ht="97.5" customHeight="1" x14ac:dyDescent="0.25">
      <c r="A8" s="165" t="s">
        <v>55</v>
      </c>
      <c r="B8" s="165"/>
      <c r="C8" s="165"/>
      <c r="D8" s="165"/>
      <c r="E8" s="165"/>
      <c r="F8" s="12"/>
      <c r="G8" s="12"/>
      <c r="H8" s="12"/>
      <c r="I8" s="12"/>
    </row>
    <row r="9" spans="1:11" ht="18.75" x14ac:dyDescent="0.45">
      <c r="A9" s="1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40.5" customHeight="1" x14ac:dyDescent="0.25">
      <c r="A10" s="133" t="s">
        <v>45</v>
      </c>
      <c r="B10" s="133"/>
      <c r="C10" s="133"/>
      <c r="D10" s="133"/>
      <c r="E10" s="133"/>
      <c r="F10" s="133"/>
      <c r="G10" s="15"/>
      <c r="H10" s="15"/>
      <c r="I10" s="15"/>
      <c r="J10" s="15"/>
      <c r="K10" s="15"/>
    </row>
    <row r="11" spans="1:11" ht="18.75" x14ac:dyDescent="0.45">
      <c r="A11" s="134" t="s">
        <v>46</v>
      </c>
      <c r="B11" s="134"/>
      <c r="C11" s="134"/>
      <c r="D11" s="134"/>
      <c r="E11" s="134"/>
      <c r="F11" s="134"/>
      <c r="G11" s="14"/>
      <c r="H11" s="14"/>
      <c r="I11" s="14"/>
      <c r="J11" s="14"/>
      <c r="K11" s="14"/>
    </row>
    <row r="12" spans="1:11" ht="18.75" x14ac:dyDescent="0.45">
      <c r="A12" s="166" t="s">
        <v>56</v>
      </c>
      <c r="B12" s="167"/>
      <c r="C12" s="167"/>
      <c r="D12" s="167"/>
      <c r="E12" s="167"/>
      <c r="F12" s="14"/>
      <c r="G12" s="14"/>
      <c r="H12" s="14"/>
      <c r="I12" s="14"/>
      <c r="J12" s="14"/>
      <c r="K12" s="14"/>
    </row>
    <row r="13" spans="1:11" x14ac:dyDescent="0.25">
      <c r="A13" s="16" t="s">
        <v>47</v>
      </c>
      <c r="B13" s="16" t="s">
        <v>48</v>
      </c>
      <c r="C13" s="16" t="s">
        <v>49</v>
      </c>
      <c r="D13" s="16" t="s">
        <v>50</v>
      </c>
    </row>
    <row r="14" spans="1:11" x14ac:dyDescent="0.25">
      <c r="A14" s="17" t="s">
        <v>51</v>
      </c>
      <c r="B14" s="17" t="s">
        <v>52</v>
      </c>
      <c r="C14" s="17" t="s">
        <v>53</v>
      </c>
      <c r="D14" s="17" t="s">
        <v>54</v>
      </c>
    </row>
    <row r="15" spans="1:11" x14ac:dyDescent="0.25">
      <c r="A15" s="17"/>
      <c r="B15" s="17"/>
      <c r="C15" s="17"/>
      <c r="D15" s="17"/>
    </row>
    <row r="16" spans="1:11" x14ac:dyDescent="0.25">
      <c r="A16" s="17"/>
      <c r="B16" s="17"/>
      <c r="C16" s="17"/>
      <c r="D16" s="17"/>
    </row>
    <row r="17" spans="1:5" x14ac:dyDescent="0.25">
      <c r="A17" s="17"/>
      <c r="B17" s="17"/>
      <c r="C17" s="17"/>
      <c r="D17" s="17"/>
    </row>
    <row r="18" spans="1:5" x14ac:dyDescent="0.25">
      <c r="A18" s="17"/>
      <c r="B18" s="17"/>
      <c r="C18" s="17"/>
      <c r="D18" s="17"/>
    </row>
    <row r="19" spans="1:5" x14ac:dyDescent="0.25">
      <c r="A19" s="17"/>
      <c r="B19" s="17"/>
      <c r="C19" s="17"/>
      <c r="D19" s="17"/>
    </row>
    <row r="20" spans="1:5" x14ac:dyDescent="0.25">
      <c r="A20" s="17"/>
      <c r="B20" s="17"/>
      <c r="C20" s="17"/>
      <c r="D20" s="17"/>
    </row>
    <row r="21" spans="1:5" x14ac:dyDescent="0.25">
      <c r="A21" s="17"/>
      <c r="B21" s="17"/>
      <c r="C21" s="17"/>
      <c r="D21" s="17"/>
    </row>
    <row r="22" spans="1:5" x14ac:dyDescent="0.25">
      <c r="A22" s="17"/>
      <c r="B22" s="17"/>
      <c r="C22" s="17"/>
      <c r="D22" s="17"/>
    </row>
    <row r="23" spans="1:5" ht="21.75" x14ac:dyDescent="0.25">
      <c r="A23" s="7" t="s">
        <v>0</v>
      </c>
    </row>
    <row r="24" spans="1:5" ht="21.75" x14ac:dyDescent="0.25">
      <c r="A24" s="7" t="s">
        <v>1</v>
      </c>
    </row>
    <row r="25" spans="1:5" ht="18.75" x14ac:dyDescent="0.25">
      <c r="A25" s="5" t="s">
        <v>2</v>
      </c>
      <c r="B25" s="5" t="s">
        <v>3</v>
      </c>
      <c r="C25" s="5" t="s">
        <v>4</v>
      </c>
    </row>
    <row r="26" spans="1:5" ht="18.75" x14ac:dyDescent="0.25">
      <c r="A26" s="5" t="s">
        <v>5</v>
      </c>
      <c r="B26" s="2">
        <v>11</v>
      </c>
      <c r="C26" s="3">
        <f>B26/16</f>
        <v>0.6875</v>
      </c>
      <c r="D26" s="5" t="s">
        <v>5</v>
      </c>
      <c r="E26" s="3">
        <v>0.6875</v>
      </c>
    </row>
    <row r="27" spans="1:5" ht="18.75" x14ac:dyDescent="0.25">
      <c r="A27" s="5" t="s">
        <v>6</v>
      </c>
      <c r="B27" s="2">
        <v>5</v>
      </c>
      <c r="C27" s="3">
        <f t="shared" ref="C27:C28" si="0">B27/16</f>
        <v>0.3125</v>
      </c>
      <c r="D27" s="5" t="s">
        <v>6</v>
      </c>
      <c r="E27" s="3">
        <v>0.3125</v>
      </c>
    </row>
    <row r="28" spans="1:5" ht="18.75" x14ac:dyDescent="0.25">
      <c r="A28" s="5" t="s">
        <v>7</v>
      </c>
      <c r="B28" s="4">
        <f>SUM(B26:B27)</f>
        <v>16</v>
      </c>
      <c r="C28" s="3">
        <f t="shared" si="0"/>
        <v>1</v>
      </c>
    </row>
    <row r="29" spans="1:5" x14ac:dyDescent="0.25">
      <c r="A29" s="1" t="s">
        <v>57</v>
      </c>
    </row>
    <row r="36" spans="1:16" ht="21.75" x14ac:dyDescent="0.25">
      <c r="A36" s="127" t="s">
        <v>8</v>
      </c>
      <c r="B36" s="127"/>
      <c r="C36" s="127"/>
      <c r="D36" s="127"/>
      <c r="E36" s="127"/>
      <c r="F36" s="127"/>
      <c r="G36" s="127"/>
      <c r="H36" s="127"/>
    </row>
    <row r="37" spans="1:16" ht="21.75" x14ac:dyDescent="0.25">
      <c r="A37" s="164" t="s">
        <v>9</v>
      </c>
      <c r="B37" s="164"/>
      <c r="C37" s="164"/>
      <c r="D37" s="164"/>
      <c r="E37" s="164"/>
      <c r="F37" s="164"/>
      <c r="G37" s="164"/>
      <c r="H37" s="164"/>
    </row>
    <row r="38" spans="1:16" ht="18.75" x14ac:dyDescent="0.25">
      <c r="A38" s="157" t="s">
        <v>10</v>
      </c>
      <c r="B38" s="157" t="s">
        <v>11</v>
      </c>
      <c r="C38" s="157"/>
      <c r="D38" s="157"/>
      <c r="E38" s="157"/>
      <c r="F38" s="157"/>
      <c r="G38" s="157"/>
      <c r="H38" s="157"/>
    </row>
    <row r="39" spans="1:16" ht="18.75" x14ac:dyDescent="0.25">
      <c r="A39" s="157"/>
      <c r="B39" s="11" t="s">
        <v>12</v>
      </c>
      <c r="C39" s="5" t="s">
        <v>13</v>
      </c>
      <c r="D39" s="5" t="s">
        <v>14</v>
      </c>
      <c r="E39" s="5" t="s">
        <v>15</v>
      </c>
      <c r="F39" s="5" t="s">
        <v>16</v>
      </c>
      <c r="G39" s="5" t="s">
        <v>17</v>
      </c>
      <c r="H39" s="5" t="s">
        <v>18</v>
      </c>
      <c r="M39" s="19" t="s">
        <v>10</v>
      </c>
      <c r="N39" s="5" t="s">
        <v>13</v>
      </c>
      <c r="O39" s="5" t="s">
        <v>14</v>
      </c>
      <c r="P39" s="5" t="s">
        <v>15</v>
      </c>
    </row>
    <row r="40" spans="1:16" ht="18.75" x14ac:dyDescent="0.25">
      <c r="A40" s="5" t="s">
        <v>19</v>
      </c>
      <c r="B40" s="6">
        <f>6/16</f>
        <v>0.375</v>
      </c>
      <c r="C40" s="6">
        <f>10/16</f>
        <v>0.625</v>
      </c>
      <c r="D40" s="6">
        <v>0</v>
      </c>
      <c r="E40" s="6">
        <v>0</v>
      </c>
      <c r="F40" s="6">
        <v>0</v>
      </c>
      <c r="G40" s="6">
        <v>0</v>
      </c>
      <c r="H40" s="6">
        <f>SUM(B40:G40)</f>
        <v>1</v>
      </c>
      <c r="M40" s="5" t="s">
        <v>19</v>
      </c>
      <c r="N40" s="6">
        <v>1</v>
      </c>
      <c r="O40" s="6"/>
      <c r="P40" s="6"/>
    </row>
    <row r="41" spans="1:16" ht="18.75" x14ac:dyDescent="0.25">
      <c r="A41" s="5" t="s">
        <v>20</v>
      </c>
      <c r="B41" s="6">
        <f>5/16</f>
        <v>0.3125</v>
      </c>
      <c r="C41" s="6">
        <f>10/16</f>
        <v>0.625</v>
      </c>
      <c r="D41" s="6">
        <f>1/16</f>
        <v>6.25E-2</v>
      </c>
      <c r="E41" s="6">
        <v>0</v>
      </c>
      <c r="F41" s="6">
        <v>0</v>
      </c>
      <c r="G41" s="6">
        <v>0</v>
      </c>
      <c r="H41" s="6">
        <f t="shared" ref="H41:H43" si="1">SUM(B41:G41)</f>
        <v>1</v>
      </c>
      <c r="M41" s="5" t="s">
        <v>21</v>
      </c>
      <c r="N41" s="6">
        <v>1</v>
      </c>
      <c r="O41" s="6"/>
      <c r="P41" s="6"/>
    </row>
    <row r="42" spans="1:16" ht="18.75" x14ac:dyDescent="0.25">
      <c r="A42" s="5" t="s">
        <v>21</v>
      </c>
      <c r="B42" s="6">
        <f>5/16</f>
        <v>0.3125</v>
      </c>
      <c r="C42" s="6">
        <f>11/16</f>
        <v>0.6875</v>
      </c>
      <c r="D42" s="6">
        <v>0</v>
      </c>
      <c r="E42" s="6">
        <v>0</v>
      </c>
      <c r="F42" s="6">
        <v>0</v>
      </c>
      <c r="G42" s="6">
        <v>0</v>
      </c>
      <c r="H42" s="6">
        <f t="shared" si="1"/>
        <v>1</v>
      </c>
      <c r="M42" s="5" t="s">
        <v>20</v>
      </c>
      <c r="N42" s="6">
        <v>0.9375</v>
      </c>
      <c r="O42" s="6">
        <v>6.25E-2</v>
      </c>
      <c r="P42" s="6"/>
    </row>
    <row r="43" spans="1:16" ht="18.75" x14ac:dyDescent="0.25">
      <c r="A43" s="5" t="s">
        <v>22</v>
      </c>
      <c r="B43" s="6">
        <f>5/16</f>
        <v>0.3125</v>
      </c>
      <c r="C43" s="6">
        <f>9/16</f>
        <v>0.5625</v>
      </c>
      <c r="D43" s="6">
        <f>2/16</f>
        <v>0.125</v>
      </c>
      <c r="E43" s="6">
        <v>0</v>
      </c>
      <c r="F43" s="6">
        <v>0</v>
      </c>
      <c r="G43" s="6">
        <v>0</v>
      </c>
      <c r="H43" s="6">
        <f t="shared" si="1"/>
        <v>1</v>
      </c>
      <c r="M43" s="5" t="s">
        <v>22</v>
      </c>
      <c r="N43" s="6">
        <v>0.875</v>
      </c>
      <c r="O43" s="6">
        <v>0.125</v>
      </c>
      <c r="P43" s="6"/>
    </row>
    <row r="44" spans="1:16" x14ac:dyDescent="0.25">
      <c r="A44" s="1" t="s">
        <v>57</v>
      </c>
    </row>
    <row r="53" spans="1:14" ht="21.75" x14ac:dyDescent="0.25">
      <c r="A53" s="127" t="s">
        <v>23</v>
      </c>
      <c r="B53" s="127"/>
      <c r="C53" s="127"/>
      <c r="D53" s="127"/>
      <c r="E53" s="127"/>
      <c r="F53" s="127"/>
      <c r="G53" s="127"/>
      <c r="H53" s="127"/>
    </row>
    <row r="54" spans="1:14" ht="21.75" x14ac:dyDescent="0.25">
      <c r="A54" s="164" t="s">
        <v>24</v>
      </c>
      <c r="B54" s="164"/>
      <c r="C54" s="164"/>
      <c r="D54" s="164"/>
      <c r="E54" s="164"/>
      <c r="F54" s="164"/>
      <c r="G54" s="164"/>
      <c r="H54" s="164"/>
    </row>
    <row r="55" spans="1:14" ht="18.75" x14ac:dyDescent="0.25">
      <c r="A55" s="157" t="s">
        <v>25</v>
      </c>
      <c r="B55" s="157" t="s">
        <v>11</v>
      </c>
      <c r="C55" s="157"/>
      <c r="D55" s="157"/>
      <c r="E55" s="157"/>
      <c r="F55" s="157"/>
      <c r="G55" s="157"/>
      <c r="H55" s="157"/>
    </row>
    <row r="56" spans="1:14" ht="18.75" x14ac:dyDescent="0.25">
      <c r="A56" s="157"/>
      <c r="B56" s="11" t="s">
        <v>12</v>
      </c>
      <c r="C56" s="5" t="s">
        <v>13</v>
      </c>
      <c r="D56" s="5" t="s">
        <v>14</v>
      </c>
      <c r="E56" s="5" t="s">
        <v>15</v>
      </c>
      <c r="F56" s="5" t="s">
        <v>16</v>
      </c>
      <c r="G56" s="5" t="s">
        <v>17</v>
      </c>
      <c r="H56" s="5" t="s">
        <v>18</v>
      </c>
      <c r="J56" s="19" t="s">
        <v>25</v>
      </c>
      <c r="K56" s="5" t="s">
        <v>13</v>
      </c>
      <c r="L56" s="5" t="s">
        <v>14</v>
      </c>
      <c r="M56" s="5" t="s">
        <v>15</v>
      </c>
      <c r="N56" s="5" t="s">
        <v>17</v>
      </c>
    </row>
    <row r="57" spans="1:14" ht="18.75" x14ac:dyDescent="0.25">
      <c r="A57" s="5" t="s">
        <v>26</v>
      </c>
      <c r="B57" s="8">
        <f>6/16</f>
        <v>0.375</v>
      </c>
      <c r="C57" s="8">
        <f>10/16</f>
        <v>0.625</v>
      </c>
      <c r="D57" s="8">
        <v>0</v>
      </c>
      <c r="E57" s="8">
        <v>0</v>
      </c>
      <c r="F57" s="8">
        <v>0</v>
      </c>
      <c r="G57" s="8">
        <v>0</v>
      </c>
      <c r="H57" s="8">
        <f>SUM(B57:G57)</f>
        <v>1</v>
      </c>
      <c r="J57" s="5" t="s">
        <v>26</v>
      </c>
      <c r="K57" s="6">
        <v>1</v>
      </c>
      <c r="L57" s="6"/>
      <c r="M57" s="6"/>
      <c r="N57" s="6"/>
    </row>
    <row r="58" spans="1:14" ht="18.75" x14ac:dyDescent="0.25">
      <c r="A58" s="5" t="s">
        <v>27</v>
      </c>
      <c r="B58" s="8">
        <f>9/16</f>
        <v>0.5625</v>
      </c>
      <c r="C58" s="8">
        <f>5/16</f>
        <v>0.3125</v>
      </c>
      <c r="D58" s="8">
        <f>1/16</f>
        <v>6.25E-2</v>
      </c>
      <c r="E58" s="8">
        <v>0</v>
      </c>
      <c r="F58" s="8">
        <v>0</v>
      </c>
      <c r="G58" s="8">
        <f>1/16</f>
        <v>6.25E-2</v>
      </c>
      <c r="H58" s="8">
        <f t="shared" ref="H58:H61" si="2">SUM(B58:G58)</f>
        <v>1</v>
      </c>
      <c r="J58" s="5" t="s">
        <v>28</v>
      </c>
      <c r="K58" s="6">
        <v>0.9375</v>
      </c>
      <c r="L58" s="6">
        <v>6.25E-2</v>
      </c>
      <c r="M58" s="6"/>
      <c r="N58" s="6"/>
    </row>
    <row r="59" spans="1:14" ht="18.75" x14ac:dyDescent="0.25">
      <c r="A59" s="5" t="s">
        <v>28</v>
      </c>
      <c r="B59" s="8">
        <f>6/16</f>
        <v>0.375</v>
      </c>
      <c r="C59" s="8">
        <f>9/16</f>
        <v>0.5625</v>
      </c>
      <c r="D59" s="8">
        <f>1/16</f>
        <v>6.25E-2</v>
      </c>
      <c r="E59" s="8">
        <v>0</v>
      </c>
      <c r="F59" s="8">
        <v>0</v>
      </c>
      <c r="G59" s="8">
        <v>0</v>
      </c>
      <c r="H59" s="8">
        <f t="shared" si="2"/>
        <v>1</v>
      </c>
      <c r="J59" s="5" t="s">
        <v>30</v>
      </c>
      <c r="K59" s="6">
        <v>0.9375</v>
      </c>
      <c r="L59" s="6">
        <v>6.25E-2</v>
      </c>
      <c r="M59" s="6"/>
      <c r="N59" s="6"/>
    </row>
    <row r="60" spans="1:14" ht="18.75" x14ac:dyDescent="0.25">
      <c r="A60" s="5" t="s">
        <v>29</v>
      </c>
      <c r="B60" s="8">
        <f>8/16</f>
        <v>0.5</v>
      </c>
      <c r="C60" s="8">
        <f>6/16</f>
        <v>0.375</v>
      </c>
      <c r="D60" s="8">
        <f>2/16</f>
        <v>0.125</v>
      </c>
      <c r="E60" s="8">
        <v>0</v>
      </c>
      <c r="F60" s="8">
        <v>0</v>
      </c>
      <c r="G60" s="8">
        <v>0</v>
      </c>
      <c r="H60" s="8">
        <f t="shared" si="2"/>
        <v>1</v>
      </c>
      <c r="J60" s="5" t="s">
        <v>27</v>
      </c>
      <c r="K60" s="6">
        <v>0.875</v>
      </c>
      <c r="L60" s="6">
        <v>6.25E-2</v>
      </c>
      <c r="M60" s="6"/>
      <c r="N60" s="6">
        <v>6.25E-2</v>
      </c>
    </row>
    <row r="61" spans="1:14" ht="18.75" x14ac:dyDescent="0.25">
      <c r="A61" s="5" t="s">
        <v>30</v>
      </c>
      <c r="B61" s="8">
        <f>8/16</f>
        <v>0.5</v>
      </c>
      <c r="C61" s="8">
        <f>7/16</f>
        <v>0.4375</v>
      </c>
      <c r="D61" s="8">
        <f>1/16</f>
        <v>6.25E-2</v>
      </c>
      <c r="E61" s="8">
        <v>0</v>
      </c>
      <c r="F61" s="8">
        <v>0</v>
      </c>
      <c r="G61" s="8">
        <v>0</v>
      </c>
      <c r="H61" s="8">
        <f t="shared" si="2"/>
        <v>1</v>
      </c>
      <c r="J61" s="5" t="s">
        <v>29</v>
      </c>
      <c r="K61" s="6">
        <v>0.875</v>
      </c>
      <c r="L61" s="6">
        <v>0.125</v>
      </c>
      <c r="M61" s="6"/>
      <c r="N61" s="6"/>
    </row>
    <row r="62" spans="1:14" x14ac:dyDescent="0.25">
      <c r="A62" s="1" t="s">
        <v>57</v>
      </c>
      <c r="K62" s="18"/>
      <c r="L62" s="18"/>
      <c r="M62" s="18"/>
      <c r="N62" s="18"/>
    </row>
    <row r="63" spans="1:14" x14ac:dyDescent="0.25">
      <c r="K63" s="18"/>
      <c r="L63" s="18"/>
      <c r="M63" s="18"/>
      <c r="N63" s="18"/>
    </row>
    <row r="64" spans="1:14" x14ac:dyDescent="0.25">
      <c r="K64" s="18"/>
      <c r="L64" s="18"/>
      <c r="M64" s="18"/>
      <c r="N64" s="18"/>
    </row>
    <row r="65" spans="1:14" x14ac:dyDescent="0.25">
      <c r="K65" s="18"/>
      <c r="L65" s="18"/>
      <c r="M65" s="18"/>
      <c r="N65" s="18"/>
    </row>
    <row r="66" spans="1:14" x14ac:dyDescent="0.25">
      <c r="K66" s="18"/>
      <c r="L66" s="18"/>
      <c r="M66" s="18"/>
      <c r="N66" s="18"/>
    </row>
    <row r="67" spans="1:14" x14ac:dyDescent="0.25">
      <c r="K67" s="18"/>
      <c r="L67" s="18"/>
      <c r="M67" s="18"/>
      <c r="N67" s="18"/>
    </row>
    <row r="68" spans="1:14" ht="21.75" x14ac:dyDescent="0.25">
      <c r="A68" s="127" t="s">
        <v>31</v>
      </c>
      <c r="B68" s="127"/>
      <c r="C68" s="127"/>
      <c r="D68" s="127"/>
      <c r="E68" s="127"/>
      <c r="F68" s="127"/>
      <c r="G68" s="127"/>
      <c r="H68" s="127"/>
    </row>
    <row r="69" spans="1:14" ht="21.75" x14ac:dyDescent="0.25">
      <c r="A69" s="169" t="s">
        <v>32</v>
      </c>
      <c r="B69" s="169"/>
      <c r="C69" s="169"/>
      <c r="D69" s="169"/>
      <c r="E69" s="169"/>
      <c r="F69" s="169"/>
      <c r="G69" s="169"/>
      <c r="H69" s="169"/>
    </row>
    <row r="70" spans="1:14" ht="18.75" x14ac:dyDescent="0.25">
      <c r="A70" s="157" t="s">
        <v>33</v>
      </c>
      <c r="B70" s="157" t="s">
        <v>11</v>
      </c>
      <c r="C70" s="157"/>
      <c r="D70" s="157"/>
      <c r="E70" s="157"/>
      <c r="F70" s="157"/>
      <c r="G70" s="157"/>
      <c r="H70" s="157"/>
    </row>
    <row r="71" spans="1:14" ht="18.75" x14ac:dyDescent="0.25">
      <c r="A71" s="157"/>
      <c r="B71" s="5" t="s">
        <v>12</v>
      </c>
      <c r="C71" s="5" t="s">
        <v>13</v>
      </c>
      <c r="D71" s="5" t="s">
        <v>14</v>
      </c>
      <c r="E71" s="5" t="s">
        <v>15</v>
      </c>
      <c r="F71" s="5" t="s">
        <v>16</v>
      </c>
      <c r="G71" s="5" t="s">
        <v>17</v>
      </c>
      <c r="H71" s="5" t="s">
        <v>18</v>
      </c>
      <c r="I71" s="5" t="s">
        <v>33</v>
      </c>
      <c r="J71" s="5" t="s">
        <v>13</v>
      </c>
      <c r="K71" s="5" t="s">
        <v>14</v>
      </c>
      <c r="L71" s="5" t="s">
        <v>15</v>
      </c>
      <c r="M71" s="5" t="s">
        <v>17</v>
      </c>
    </row>
    <row r="72" spans="1:14" ht="18.75" x14ac:dyDescent="0.25">
      <c r="A72" s="5" t="s">
        <v>34</v>
      </c>
      <c r="B72" s="8">
        <f>8/16</f>
        <v>0.5</v>
      </c>
      <c r="C72" s="8">
        <f>7/16</f>
        <v>0.4375</v>
      </c>
      <c r="D72" s="8">
        <f>1/16</f>
        <v>6.25E-2</v>
      </c>
      <c r="E72" s="8">
        <v>0</v>
      </c>
      <c r="F72" s="8">
        <v>0</v>
      </c>
      <c r="G72" s="8">
        <v>0</v>
      </c>
      <c r="H72" s="8">
        <f>SUM(B72:G72)</f>
        <v>1</v>
      </c>
      <c r="I72" s="5" t="s">
        <v>34</v>
      </c>
      <c r="J72" s="6">
        <v>0.9375</v>
      </c>
      <c r="K72" s="6">
        <v>6.25E-2</v>
      </c>
      <c r="L72" s="6"/>
    </row>
    <row r="73" spans="1:14" ht="18.75" x14ac:dyDescent="0.25">
      <c r="A73" s="5" t="s">
        <v>35</v>
      </c>
      <c r="B73" s="8">
        <f>6/16</f>
        <v>0.375</v>
      </c>
      <c r="C73" s="8">
        <f>9/16</f>
        <v>0.5625</v>
      </c>
      <c r="D73" s="8">
        <f>1/16</f>
        <v>6.25E-2</v>
      </c>
      <c r="E73" s="8">
        <v>0</v>
      </c>
      <c r="F73" s="8">
        <v>0</v>
      </c>
      <c r="G73" s="8">
        <v>0</v>
      </c>
      <c r="H73" s="8">
        <f t="shared" ref="H73:H74" si="3">SUM(B73:G73)</f>
        <v>1</v>
      </c>
      <c r="I73" s="5" t="s">
        <v>35</v>
      </c>
      <c r="J73" s="6">
        <v>0.9375</v>
      </c>
      <c r="K73" s="6">
        <v>6.25E-2</v>
      </c>
      <c r="L73" s="6"/>
    </row>
    <row r="74" spans="1:14" ht="18.75" x14ac:dyDescent="0.25">
      <c r="A74" s="5" t="s">
        <v>36</v>
      </c>
      <c r="B74" s="8">
        <f>6/16</f>
        <v>0.375</v>
      </c>
      <c r="C74" s="8">
        <f>8/16</f>
        <v>0.5</v>
      </c>
      <c r="D74" s="8">
        <f>2/16</f>
        <v>0.125</v>
      </c>
      <c r="E74" s="8">
        <v>0</v>
      </c>
      <c r="F74" s="8">
        <v>0</v>
      </c>
      <c r="G74" s="8">
        <v>0</v>
      </c>
      <c r="H74" s="8">
        <f t="shared" si="3"/>
        <v>1</v>
      </c>
      <c r="I74" s="5" t="s">
        <v>36</v>
      </c>
      <c r="J74" s="6">
        <v>0.875</v>
      </c>
      <c r="K74" s="6">
        <v>0.125</v>
      </c>
      <c r="L74" s="6"/>
    </row>
    <row r="75" spans="1:14" x14ac:dyDescent="0.25">
      <c r="A75" s="1" t="s">
        <v>57</v>
      </c>
      <c r="J75" s="18">
        <f>AVERAGE(J72:J74)</f>
        <v>0.91666666666666663</v>
      </c>
    </row>
    <row r="76" spans="1:14" ht="27.75" x14ac:dyDescent="0.25">
      <c r="A76" s="9"/>
      <c r="B76" s="10"/>
    </row>
    <row r="81" spans="1:13" ht="21.75" x14ac:dyDescent="0.25">
      <c r="A81" s="127" t="s">
        <v>37</v>
      </c>
      <c r="B81" s="127"/>
      <c r="C81" s="127"/>
      <c r="D81" s="127"/>
      <c r="E81" s="127"/>
      <c r="F81" s="127"/>
      <c r="G81" s="127"/>
      <c r="H81" s="127"/>
    </row>
    <row r="82" spans="1:13" ht="21.75" x14ac:dyDescent="0.25">
      <c r="A82" s="164" t="s">
        <v>38</v>
      </c>
      <c r="B82" s="164"/>
      <c r="C82" s="164"/>
      <c r="D82" s="164"/>
      <c r="E82" s="164"/>
      <c r="F82" s="164"/>
      <c r="G82" s="164"/>
      <c r="H82" s="164"/>
    </row>
    <row r="83" spans="1:13" ht="18" x14ac:dyDescent="0.25">
      <c r="A83" s="168" t="s">
        <v>39</v>
      </c>
      <c r="B83" s="168" t="s">
        <v>11</v>
      </c>
      <c r="C83" s="168"/>
      <c r="D83" s="168"/>
      <c r="E83" s="168"/>
      <c r="F83" s="168"/>
      <c r="G83" s="168"/>
      <c r="H83" s="168"/>
    </row>
    <row r="84" spans="1:13" ht="18.75" x14ac:dyDescent="0.25">
      <c r="A84" s="168"/>
      <c r="B84" s="5" t="s">
        <v>12</v>
      </c>
      <c r="C84" s="5" t="s">
        <v>13</v>
      </c>
      <c r="D84" s="5" t="s">
        <v>14</v>
      </c>
      <c r="E84" s="5" t="s">
        <v>15</v>
      </c>
      <c r="F84" s="5" t="s">
        <v>16</v>
      </c>
      <c r="G84" s="5" t="s">
        <v>17</v>
      </c>
      <c r="H84" s="5" t="s">
        <v>18</v>
      </c>
      <c r="K84" s="11" t="s">
        <v>39</v>
      </c>
      <c r="L84" s="5" t="s">
        <v>13</v>
      </c>
      <c r="M84" s="5" t="s">
        <v>14</v>
      </c>
    </row>
    <row r="85" spans="1:13" ht="18" x14ac:dyDescent="0.25">
      <c r="A85" s="11" t="s">
        <v>40</v>
      </c>
      <c r="B85" s="6">
        <f>8/16</f>
        <v>0.5</v>
      </c>
      <c r="C85" s="6">
        <f>7/16</f>
        <v>0.4375</v>
      </c>
      <c r="D85" s="6">
        <f>1/16</f>
        <v>6.25E-2</v>
      </c>
      <c r="E85" s="6">
        <v>0</v>
      </c>
      <c r="F85" s="6">
        <v>0</v>
      </c>
      <c r="G85" s="6">
        <v>0</v>
      </c>
      <c r="H85" s="6">
        <f>SUM(B85:G85)</f>
        <v>1</v>
      </c>
      <c r="K85" s="11" t="s">
        <v>40</v>
      </c>
      <c r="L85" s="6">
        <f>B85+C85</f>
        <v>0.9375</v>
      </c>
      <c r="M85" s="6">
        <f>D85</f>
        <v>6.25E-2</v>
      </c>
    </row>
    <row r="86" spans="1:13" ht="18" x14ac:dyDescent="0.25">
      <c r="A86" s="11" t="s">
        <v>41</v>
      </c>
      <c r="B86" s="6">
        <f>8/16</f>
        <v>0.5</v>
      </c>
      <c r="C86" s="6">
        <f>7/16</f>
        <v>0.4375</v>
      </c>
      <c r="D86" s="6">
        <f>1/16</f>
        <v>6.25E-2</v>
      </c>
      <c r="E86" s="6">
        <v>0</v>
      </c>
      <c r="F86" s="6">
        <v>0</v>
      </c>
      <c r="G86" s="6">
        <v>0</v>
      </c>
      <c r="H86" s="6">
        <f t="shared" ref="H86:H88" si="4">SUM(B86:G86)</f>
        <v>1</v>
      </c>
      <c r="K86" s="11" t="s">
        <v>41</v>
      </c>
      <c r="L86" s="6">
        <f t="shared" ref="L86:L88" si="5">B86+C86</f>
        <v>0.9375</v>
      </c>
      <c r="M86" s="6">
        <f t="shared" ref="M86:M88" si="6">D86</f>
        <v>6.25E-2</v>
      </c>
    </row>
    <row r="87" spans="1:13" ht="18" x14ac:dyDescent="0.25">
      <c r="A87" s="11" t="s">
        <v>42</v>
      </c>
      <c r="B87" s="6">
        <f>7/16</f>
        <v>0.4375</v>
      </c>
      <c r="C87" s="6">
        <f>8/16</f>
        <v>0.5</v>
      </c>
      <c r="D87" s="6">
        <f>1/16</f>
        <v>6.25E-2</v>
      </c>
      <c r="E87" s="6">
        <v>0</v>
      </c>
      <c r="F87" s="6">
        <v>0</v>
      </c>
      <c r="G87" s="6">
        <v>0</v>
      </c>
      <c r="H87" s="6">
        <f t="shared" si="4"/>
        <v>1</v>
      </c>
      <c r="K87" s="11" t="s">
        <v>42</v>
      </c>
      <c r="L87" s="6">
        <f t="shared" si="5"/>
        <v>0.9375</v>
      </c>
      <c r="M87" s="6">
        <f t="shared" si="6"/>
        <v>6.25E-2</v>
      </c>
    </row>
    <row r="88" spans="1:13" ht="18" x14ac:dyDescent="0.25">
      <c r="A88" s="11" t="s">
        <v>43</v>
      </c>
      <c r="B88" s="6">
        <f>6/16</f>
        <v>0.375</v>
      </c>
      <c r="C88" s="6">
        <f>9/16</f>
        <v>0.5625</v>
      </c>
      <c r="D88" s="6">
        <f>1/16</f>
        <v>6.25E-2</v>
      </c>
      <c r="E88" s="6">
        <v>0</v>
      </c>
      <c r="F88" s="6">
        <v>0</v>
      </c>
      <c r="G88" s="6">
        <v>0</v>
      </c>
      <c r="H88" s="6">
        <f t="shared" si="4"/>
        <v>1</v>
      </c>
      <c r="K88" s="11" t="s">
        <v>43</v>
      </c>
      <c r="L88" s="6">
        <f t="shared" si="5"/>
        <v>0.9375</v>
      </c>
      <c r="M88" s="6">
        <f t="shared" si="6"/>
        <v>6.25E-2</v>
      </c>
    </row>
    <row r="89" spans="1:13" x14ac:dyDescent="0.25">
      <c r="A89" s="1" t="s">
        <v>57</v>
      </c>
    </row>
  </sheetData>
  <mergeCells count="20">
    <mergeCell ref="A83:A84"/>
    <mergeCell ref="B83:H83"/>
    <mergeCell ref="A68:H68"/>
    <mergeCell ref="A69:H69"/>
    <mergeCell ref="A70:A71"/>
    <mergeCell ref="B70:H70"/>
    <mergeCell ref="A81:H81"/>
    <mergeCell ref="A82:H82"/>
    <mergeCell ref="A38:A39"/>
    <mergeCell ref="B38:H38"/>
    <mergeCell ref="A53:H53"/>
    <mergeCell ref="A54:H54"/>
    <mergeCell ref="A55:A56"/>
    <mergeCell ref="B55:H55"/>
    <mergeCell ref="A37:H37"/>
    <mergeCell ref="A8:E8"/>
    <mergeCell ref="A10:F10"/>
    <mergeCell ref="A11:F11"/>
    <mergeCell ref="A12:E12"/>
    <mergeCell ref="A36:H36"/>
  </mergeCells>
  <hyperlinks>
    <hyperlink ref="A13" r:id="rId1" xr:uid="{6ABE5CFE-B452-453A-AFC9-46A18A7BBE7E}"/>
    <hyperlink ref="B13" r:id="rId2" xr:uid="{19C2D8D8-FD79-4D85-ABE5-904E559E0A9E}"/>
    <hyperlink ref="C13" r:id="rId3" xr:uid="{A5878509-D95C-4C3B-83AA-DAFBE263F41A}"/>
    <hyperlink ref="D13" r:id="rId4" xr:uid="{E802588B-7331-4AA5-AC19-E68950622C3F}"/>
    <hyperlink ref="B14" r:id="rId5" xr:uid="{96EB0285-2F95-4591-AA46-1332268C8A8C}"/>
    <hyperlink ref="D14" r:id="rId6" xr:uid="{3501DF02-2155-48A9-BFDE-255C91D9576F}"/>
    <hyperlink ref="C14" r:id="rId7" xr:uid="{2105E40D-DD9B-4198-B204-8B6060EE5CB2}"/>
    <hyperlink ref="A14" r:id="rId8" xr:uid="{2EB37AD4-7BC6-4309-ABEE-B41556F0EC1A}"/>
  </hyperlinks>
  <pageMargins left="0.7" right="0.7" top="0.75" bottom="0.75" header="0.3" footer="0.3"/>
  <pageSetup paperSize="9" orientation="portrait" r:id="rId9"/>
  <ignoredErrors>
    <ignoredError sqref="B58:D60" formula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Sheet1</vt:lpstr>
      <vt:lpstr>Sheet1 (2)</vt:lpstr>
      <vt:lpstr>Sheet1!_ftn1</vt:lpstr>
      <vt:lpstr>Sheet1!_ftnref1</vt:lpstr>
      <vt:lpstr>Sheet1!_Hlk108983275</vt:lpstr>
      <vt:lpstr>Sheet1!_Hlk108983823</vt:lpstr>
      <vt:lpstr>Sheet1!_Hlk108985755</vt:lpstr>
      <vt:lpstr>Sheet1!_Hlk67211333</vt:lpstr>
      <vt:lpstr>Sheet1!_Hlk73009195</vt:lpstr>
      <vt:lpstr>Sheet1!_Hlk74466031</vt:lpstr>
      <vt:lpstr>Sheet1!_Hlk74650424</vt:lpstr>
      <vt:lpstr>Sheet1!_Hlk74725832</vt:lpstr>
      <vt:lpstr>Sheet1!_Hlk75950772</vt:lpstr>
      <vt:lpstr>Sheet1!_Hlk75951362</vt:lpstr>
      <vt:lpstr>Sheet1!_Hlk80090645</vt:lpstr>
      <vt:lpstr>Sheet1!_Toc106351332</vt:lpstr>
      <vt:lpstr>Sheet1!_Toc109906209</vt:lpstr>
      <vt:lpstr>Sheet1!_Toc46054175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Fatima El Habib Mohamed Ahmed</cp:lastModifiedBy>
  <dcterms:created xsi:type="dcterms:W3CDTF">2015-06-05T18:17:20Z</dcterms:created>
  <dcterms:modified xsi:type="dcterms:W3CDTF">2022-10-04T05:10:52Z</dcterms:modified>
</cp:coreProperties>
</file>