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ada.babiker\Desktop\"/>
    </mc:Choice>
  </mc:AlternateContent>
  <xr:revisionPtr revIDLastSave="0" documentId="13_ncr:1_{E83CDB4F-AFC6-4DBA-B390-5A9B4AC1AE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1 (2)" sheetId="2" state="hidden" r:id="rId2"/>
  </sheets>
  <definedNames>
    <definedName name="_xlnm._FilterDatabase" localSheetId="1" hidden="1">'Sheet1 (2)'!$J$56:$N$61</definedName>
    <definedName name="_ftn1" localSheetId="0">Sheet1!#REF!</definedName>
    <definedName name="_ftnref1" localSheetId="0">Sheet1!#REF!</definedName>
    <definedName name="_Hlk108983275" localSheetId="0">Sheet1!#REF!</definedName>
    <definedName name="_Hlk108983823" localSheetId="0">Sheet1!#REF!</definedName>
    <definedName name="_Hlk108985755" localSheetId="0">Sheet1!#REF!</definedName>
    <definedName name="_Hlk109030661" localSheetId="0">Sheet1!#REF!</definedName>
    <definedName name="_Hlk112071434" localSheetId="0">Sheet1!$A$33</definedName>
    <definedName name="_Hlk112394054" localSheetId="0">Sheet1!#REF!</definedName>
    <definedName name="_Hlk113344210" localSheetId="0">Sheet1!$C$272</definedName>
    <definedName name="_Hlk27754073" localSheetId="0">Sheet1!#REF!</definedName>
    <definedName name="_Hlk27755064" localSheetId="0">Sheet1!#REF!</definedName>
    <definedName name="_Hlk67211333" localSheetId="0">Sheet1!#REF!</definedName>
    <definedName name="_Hlk73009195" localSheetId="0">Sheet1!#REF!</definedName>
    <definedName name="_Hlk74466031" localSheetId="0">Sheet1!#REF!</definedName>
    <definedName name="_Hlk74650424" localSheetId="0">Sheet1!#REF!</definedName>
    <definedName name="_Hlk74725832" localSheetId="0">Sheet1!#REF!</definedName>
    <definedName name="_Hlk75772473" localSheetId="0">Sheet1!#REF!</definedName>
    <definedName name="_Hlk75950772" localSheetId="0">Sheet1!#REF!</definedName>
    <definedName name="_Hlk75951362" localSheetId="0">Sheet1!#REF!</definedName>
    <definedName name="_Hlk78200127" localSheetId="0">Sheet1!#REF!</definedName>
    <definedName name="_Hlk78796764" localSheetId="0">Sheet1!$A$43</definedName>
    <definedName name="_Hlk79353798" localSheetId="0">Sheet1!#REF!</definedName>
    <definedName name="_Hlk79921996" localSheetId="0">Sheet1!#REF!</definedName>
    <definedName name="_Hlk80090645" localSheetId="0">Sheet1!#REF!</definedName>
    <definedName name="_Hlk81394818" localSheetId="0">Sheet1!$A$70</definedName>
    <definedName name="_Hlk81394838" localSheetId="0">Sheet1!$A$71</definedName>
    <definedName name="_Hlk81395842" localSheetId="0">Sheet1!$A$95</definedName>
    <definedName name="_Toc106351332" localSheetId="0">Sheet1!#REF!</definedName>
    <definedName name="_Toc109906209" localSheetId="0">Sheet1!#REF!</definedName>
    <definedName name="_Toc110328774" localSheetId="0">Sheet1!#REF!</definedName>
    <definedName name="_Toc110328776" localSheetId="0">Sheet1!#REF!</definedName>
    <definedName name="_Toc110328781" localSheetId="0">Sheet1!#REF!</definedName>
    <definedName name="_Toc110328785" localSheetId="0">Sheet1!#REF!</definedName>
    <definedName name="_Toc110328786" localSheetId="0">Sheet1!#REF!</definedName>
    <definedName name="_Toc110328792" localSheetId="0">Sheet1!#REF!</definedName>
    <definedName name="_Toc110328793" localSheetId="0">Sheet1!#REF!</definedName>
    <definedName name="_Toc110328799" localSheetId="0">Sheet1!#REF!</definedName>
    <definedName name="_Toc110328803" localSheetId="0">Sheet1!#REF!</definedName>
    <definedName name="_Toc110328807" localSheetId="0">Sheet1!#REF!</definedName>
    <definedName name="_Toc110328812" localSheetId="0">Sheet1!#REF!</definedName>
    <definedName name="_Toc110328816" localSheetId="0">Sheet1!#REF!</definedName>
    <definedName name="_Toc110328817" localSheetId="0">Sheet1!#REF!</definedName>
    <definedName name="_Toc110328818" localSheetId="0">Sheet1!#REF!</definedName>
    <definedName name="_Toc110328819" localSheetId="0">Sheet1!#REF!</definedName>
    <definedName name="_Toc110328823" localSheetId="0">Sheet1!#REF!</definedName>
    <definedName name="_Toc110328826" localSheetId="0">Sheet1!#REF!</definedName>
    <definedName name="_Toc110328827" localSheetId="0">Sheet1!#REF!</definedName>
    <definedName name="_Toc110328830" localSheetId="0">Sheet1!#REF!</definedName>
    <definedName name="_Toc110328831" localSheetId="0">Sheet1!#REF!</definedName>
    <definedName name="_Toc110328832" localSheetId="0">Sheet1!#REF!</definedName>
    <definedName name="_Toc110328833" localSheetId="0">Sheet1!#REF!</definedName>
    <definedName name="_Toc110328834" localSheetId="0">Sheet1!#REF!</definedName>
    <definedName name="_Toc110328835" localSheetId="0">Sheet1!#REF!</definedName>
    <definedName name="_Toc110328839" localSheetId="0">Sheet1!#REF!</definedName>
    <definedName name="_Toc33448802" localSheetId="0">Sheet1!#REF!</definedName>
    <definedName name="_Toc33448811" localSheetId="0">Sheet1!#REF!</definedName>
    <definedName name="_Toc33448818" localSheetId="0">Sheet1!#REF!</definedName>
    <definedName name="_Toc33448825" localSheetId="0">Sheet1!#REF!</definedName>
    <definedName name="_Toc33448828" localSheetId="0">Sheet1!#REF!</definedName>
    <definedName name="_Toc33448829" localSheetId="0">Sheet1!#REF!</definedName>
    <definedName name="_Toc33448862" localSheetId="0">Sheet1!#REF!</definedName>
    <definedName name="_Toc38748566" localSheetId="0">Sheet1!#REF!</definedName>
    <definedName name="_Toc43029255" localSheetId="0">Sheet1!#REF!</definedName>
    <definedName name="_Toc43029257" localSheetId="0">Sheet1!#REF!</definedName>
    <definedName name="_Toc43189312" localSheetId="0">Sheet1!#REF!</definedName>
    <definedName name="_Toc43189333" localSheetId="0">Sheet1!#REF!</definedName>
    <definedName name="_Toc43328476" localSheetId="0">Sheet1!#REF!</definedName>
    <definedName name="_Toc43328478" localSheetId="0">Sheet1!#REF!</definedName>
    <definedName name="_Toc43328531" localSheetId="0">Sheet1!#REF!</definedName>
    <definedName name="_Toc43328552" localSheetId="0">Sheet1!#REF!</definedName>
    <definedName name="_Toc43328579" localSheetId="0">Sheet1!#REF!</definedName>
    <definedName name="_Toc43328587" localSheetId="0">Sheet1!#REF!</definedName>
    <definedName name="_Toc43628381" localSheetId="0">Sheet1!#REF!</definedName>
    <definedName name="_Toc43628803" localSheetId="0">Sheet1!#REF!</definedName>
    <definedName name="_Toc43628811" localSheetId="0">Sheet1!#REF!</definedName>
    <definedName name="_Toc43628819" localSheetId="0">Sheet1!#REF!</definedName>
    <definedName name="_Toc43628837" localSheetId="0">Sheet1!#REF!</definedName>
    <definedName name="_Toc46054175" localSheetId="0">Sheet1!#REF!</definedName>
    <definedName name="_Toc92969185" localSheetId="0">Sheet1!#REF!</definedName>
    <definedName name="_Toc92969193" localSheetId="0">Sheet1!#REF!</definedName>
    <definedName name="_Toc92969203" localSheetId="0">Sheet1!#REF!</definedName>
    <definedName name="_Toc92969223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2" l="1"/>
  <c r="D88" i="2"/>
  <c r="H88" i="2" s="1"/>
  <c r="C88" i="2"/>
  <c r="B88" i="2"/>
  <c r="L88" i="2" s="1"/>
  <c r="D87" i="2"/>
  <c r="M87" i="2" s="1"/>
  <c r="C87" i="2"/>
  <c r="B87" i="2"/>
  <c r="L87" i="2" s="1"/>
  <c r="D86" i="2"/>
  <c r="C86" i="2"/>
  <c r="B86" i="2"/>
  <c r="L86" i="2" s="1"/>
  <c r="D85" i="2"/>
  <c r="M85" i="2" s="1"/>
  <c r="C85" i="2"/>
  <c r="B85" i="2"/>
  <c r="L85" i="2" s="1"/>
  <c r="D74" i="2"/>
  <c r="C74" i="2"/>
  <c r="B74" i="2"/>
  <c r="D73" i="2"/>
  <c r="H73" i="2" s="1"/>
  <c r="C73" i="2"/>
  <c r="B73" i="2"/>
  <c r="D72" i="2"/>
  <c r="C72" i="2"/>
  <c r="B72" i="2"/>
  <c r="D61" i="2"/>
  <c r="C61" i="2"/>
  <c r="B61" i="2"/>
  <c r="D60" i="2"/>
  <c r="C60" i="2"/>
  <c r="B60" i="2"/>
  <c r="D59" i="2"/>
  <c r="H59" i="2" s="1"/>
  <c r="C59" i="2"/>
  <c r="B59" i="2"/>
  <c r="G58" i="2"/>
  <c r="D58" i="2"/>
  <c r="C58" i="2"/>
  <c r="B58" i="2"/>
  <c r="C57" i="2"/>
  <c r="H57" i="2" s="1"/>
  <c r="B57" i="2"/>
  <c r="D43" i="2"/>
  <c r="H43" i="2" s="1"/>
  <c r="C43" i="2"/>
  <c r="B43" i="2"/>
  <c r="C42" i="2"/>
  <c r="B42" i="2"/>
  <c r="D41" i="2"/>
  <c r="C41" i="2"/>
  <c r="H41" i="2" s="1"/>
  <c r="B41" i="2"/>
  <c r="C40" i="2"/>
  <c r="B40" i="2"/>
  <c r="B28" i="2"/>
  <c r="C28" i="2" s="1"/>
  <c r="C27" i="2"/>
  <c r="C26" i="2"/>
  <c r="H40" i="2" l="1"/>
  <c r="H72" i="2"/>
  <c r="H86" i="2"/>
  <c r="H58" i="2"/>
  <c r="H61" i="2"/>
  <c r="H85" i="2"/>
  <c r="M88" i="2"/>
  <c r="H42" i="2"/>
  <c r="H60" i="2"/>
  <c r="H74" i="2"/>
  <c r="H87" i="2"/>
  <c r="M86" i="2"/>
</calcChain>
</file>

<file path=xl/sharedStrings.xml><?xml version="1.0" encoding="utf-8"?>
<sst xmlns="http://schemas.openxmlformats.org/spreadsheetml/2006/main" count="575" uniqueCount="179">
  <si>
    <t>جدول (1.2)</t>
  </si>
  <si>
    <t xml:space="preserve"> الشركاء المشاركين بالاستبيان حسب قطاع عمل الجهة في إمارة عجمان لعام 2021</t>
  </si>
  <si>
    <t>قطاع عمل الجهة</t>
  </si>
  <si>
    <t>الشركاء</t>
  </si>
  <si>
    <t>النسبة المئوية</t>
  </si>
  <si>
    <t>حكومي محلي</t>
  </si>
  <si>
    <t>حكومي اتحادي</t>
  </si>
  <si>
    <t>المجموع</t>
  </si>
  <si>
    <t>جدول (2.2)</t>
  </si>
  <si>
    <t>رضا الشركاء عن فاعلية الشراكة مع المركز  في إمارة عجمان لعام 2021</t>
  </si>
  <si>
    <t>فاعلية الشراكة</t>
  </si>
  <si>
    <t>مستويات الرضا</t>
  </si>
  <si>
    <t>راضي تماماً</t>
  </si>
  <si>
    <t>راضي</t>
  </si>
  <si>
    <t>محايد</t>
  </si>
  <si>
    <t>غير راضي</t>
  </si>
  <si>
    <t>غير راضي إطلاقاً</t>
  </si>
  <si>
    <t>لا ينطبق</t>
  </si>
  <si>
    <t>إجمالي</t>
  </si>
  <si>
    <t>فاعلية الشراكة مع المركز</t>
  </si>
  <si>
    <t>مدى النتائج المتحققة من الشراكة مع المركز</t>
  </si>
  <si>
    <t xml:space="preserve">التأثير الإيجابي لنتائج الشراكة على الأداء الكلي </t>
  </si>
  <si>
    <t>مدى رضا الشركاء عن المشاريع أو المبادرات الناتجة عن الشراكة</t>
  </si>
  <si>
    <t>جدول (3.2)</t>
  </si>
  <si>
    <t>رضا الشركاء عن أداء الشراكة مع المركز في إمارة عجمان لعام 2021</t>
  </si>
  <si>
    <r>
      <t>أداء</t>
    </r>
    <r>
      <rPr>
        <sz val="8"/>
        <color rgb="FF000000"/>
        <rFont val="Arial"/>
        <family val="2"/>
      </rPr>
      <t> </t>
    </r>
    <r>
      <rPr>
        <sz val="12"/>
        <color rgb="FFFFFFFF"/>
        <rFont val="Sakkal Majalla"/>
      </rPr>
      <t xml:space="preserve"> الشراكة مع المركز</t>
    </r>
  </si>
  <si>
    <t>أداء المركز مع الشركاء بشكل عام</t>
  </si>
  <si>
    <t>الجهود المبذولة من المركز  في توفير المعلومات والبيانات المطلوبة</t>
  </si>
  <si>
    <t>وضوح  إطار وحدود الشراكة بين الطرفين</t>
  </si>
  <si>
    <t>إلتـزام المركز بتنفيذ بنود الشراكة وشروطها</t>
  </si>
  <si>
    <t>الشفافية والوضوح التي يتعامل بها المركز</t>
  </si>
  <si>
    <t>جدول (4.2)</t>
  </si>
  <si>
    <t>رضا الشركاء عن التنسيق والتعاون المشترك مع المركز في إمارة عجمان لعام 2021</t>
  </si>
  <si>
    <t>التنسيق والتعاون المشترك</t>
  </si>
  <si>
    <t>التعاون مع المركز بشكل عام</t>
  </si>
  <si>
    <t>التواصل والتنسيق مع المركز مثل (لقاءات، اجتماعات، رسائل رسمية، وغيرها)</t>
  </si>
  <si>
    <t>قيام المركز بفتح مجال الحوار وتبادل المعرفة والمعلومات</t>
  </si>
  <si>
    <t>جدول (5.2)</t>
  </si>
  <si>
    <t>رضا الشركاء عن أداء العاملين في المركز في إمارة عجمان لعام 2021</t>
  </si>
  <si>
    <t>أداء العاملين في المركز</t>
  </si>
  <si>
    <t>التنسيق والتواصل من قبل  العاملين في المركز بشكل عام</t>
  </si>
  <si>
    <t>سرعة إستجابة العاملين بالمركز للإحتياجات والمتطلبات</t>
  </si>
  <si>
    <t>إلتزام العاملين بالمركز بدقة المواعيد في توفير الخدمات المطلوبة</t>
  </si>
  <si>
    <t>إلمام العاملين بالمركز بمعرفتهم بواجباتهم الوظيفية</t>
  </si>
  <si>
    <t>جميع الحقوق محفوظة – مركز الإحصاء، حكومة عجمان.الإمارات العربية المتحدة @ 2022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</si>
  <si>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</si>
  <si>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</si>
  <si>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</si>
  <si>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</si>
  <si>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</si>
  <si>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</si>
  <si>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</si>
  <si>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</si>
  <si>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</si>
  <si>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</si>
  <si>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 xml:space="preserve">تقرير  رضا الشركاء فى إمارة عجمان 2022
</t>
  </si>
  <si>
    <t xml:space="preserve">مركز عجمان للإحصاء   _تقرير رضا الشركاء فى إمارة عجمان  2022
 لأسعار المستهلك للربع الاول 
في إمارة عجمان 2022    </t>
  </si>
  <si>
    <t>المصدر :مركز عجمان للإحصاء</t>
  </si>
  <si>
    <t>-</t>
  </si>
  <si>
    <t>العدد</t>
  </si>
  <si>
    <t>عجمان</t>
  </si>
  <si>
    <t>المنامة</t>
  </si>
  <si>
    <t>مصفوت</t>
  </si>
  <si>
    <t>نوع الطاقة</t>
  </si>
  <si>
    <t>اسم المحطة</t>
  </si>
  <si>
    <t>درجة الحرارة (درجة مئوية)</t>
  </si>
  <si>
    <t>الأكسجين الذائب (ملغم / لتر)</t>
  </si>
  <si>
    <t>نترات (ملغم / لتر)</t>
  </si>
  <si>
    <t>هوليداي بيتش كلوب</t>
  </si>
  <si>
    <t>فندق باهي قصر عجمان</t>
  </si>
  <si>
    <t>فندق عجمان</t>
  </si>
  <si>
    <t>شاطئ الزوراء</t>
  </si>
  <si>
    <t>إنتاج الكهرباء من المصادر الطبيعية في إمارة عجمان خلال الأعوام 2019-2021</t>
  </si>
  <si>
    <t>العام</t>
  </si>
  <si>
    <t>عدد المحطات/ المشاريع</t>
  </si>
  <si>
    <t>إجمالي الإنتاج  (كيلوواط/ ساعة)</t>
  </si>
  <si>
    <t>شمسية</t>
  </si>
  <si>
    <t xml:space="preserve">المصدر: مركز عجمان للإحصاء </t>
  </si>
  <si>
    <t xml:space="preserve">المصدر: وزارة الطاقة و الصناعة            </t>
  </si>
  <si>
    <t>جدول رقم (2-1-1)</t>
  </si>
  <si>
    <t>جدول رقم (2-2-1)</t>
  </si>
  <si>
    <t>المتوسط السنوي لنتائج  بعض فحوص عينات من مياه الخليج حسب  محطة المراقبة والفحص في إمارة عجمان لعام 2021</t>
  </si>
  <si>
    <t>المتوسط السنوي</t>
  </si>
  <si>
    <t>فندق قصر عجمان</t>
  </si>
  <si>
    <t>فندق كمبينسكي</t>
  </si>
  <si>
    <t>منتجع أوبيروي بيتش</t>
  </si>
  <si>
    <t xml:space="preserve">  المصدر:مركز عجمان للإحصاء </t>
  </si>
  <si>
    <t>المصدر: دائرة  البلدية و التخطيط</t>
  </si>
  <si>
    <t>جدول رقم (2-2-2)</t>
  </si>
  <si>
    <t>الحموضة (رقم هيدروجيني)</t>
  </si>
  <si>
    <t>فوسفات (ملغم / لتر)</t>
  </si>
  <si>
    <t>بكتيريا الكوليفورم الغائطية مستعمرة/100 مل</t>
  </si>
  <si>
    <t xml:space="preserve">المصدر:مركز عجمان للإحصاء </t>
  </si>
  <si>
    <t>جدول رقم (2-2-3)</t>
  </si>
  <si>
    <t xml:space="preserve"> المتوسط السنوي لنتائج  بعض فحوص عينات من مياه الخليج حسب  محطة المراقبة والفحص في إمارة عجمان لعام 2019</t>
  </si>
  <si>
    <t>منتجع اوبري</t>
  </si>
  <si>
    <t>جدول رقم (2-2-4)</t>
  </si>
  <si>
    <t>جدول رقم (2-2-5)</t>
  </si>
  <si>
    <t xml:space="preserve"> المصدر:مركز عجمان للإحصاء </t>
  </si>
  <si>
    <t xml:space="preserve">  المصدر: دائرة  البلدية و التخطيط</t>
  </si>
  <si>
    <t>جدول رقم (2-2-6)</t>
  </si>
  <si>
    <t xml:space="preserve">  المتوسط السنوي لنتائج  بعض فحوص عينات من مياه الخليج في إمارة عجمان خلال الأعوام 2017-2021</t>
  </si>
  <si>
    <t>الأعوام</t>
  </si>
  <si>
    <t>المصدر:مركز عجمان للإحصاء</t>
  </si>
  <si>
    <t>جدول رقم (2-3-1-1)</t>
  </si>
  <si>
    <r>
      <t xml:space="preserve">                                          وحدة القياس: ميكروغرام / م </t>
    </r>
    <r>
      <rPr>
        <vertAlign val="superscript"/>
        <sz val="10"/>
        <color theme="1"/>
        <rFont val="Sakkal Majalla"/>
      </rPr>
      <t>3</t>
    </r>
    <r>
      <rPr>
        <sz val="10"/>
        <color theme="1"/>
        <rFont val="Sakkal Majalla"/>
      </rPr>
      <t xml:space="preserve">   </t>
    </r>
    <r>
      <rPr>
        <sz val="12"/>
        <color theme="1"/>
        <rFont val="Sakkal Majalla"/>
      </rPr>
      <t xml:space="preserve">                                              </t>
    </r>
  </si>
  <si>
    <t>المتوسط السنوى</t>
  </si>
  <si>
    <t>الاعوام</t>
  </si>
  <si>
    <t>البيئة / المركزية</t>
  </si>
  <si>
    <t>الجرف</t>
  </si>
  <si>
    <t>الحميدية</t>
  </si>
  <si>
    <t>مشيرف</t>
  </si>
  <si>
    <t>جدول رقم (2-3-1-2)</t>
  </si>
  <si>
    <t xml:space="preserve"> وحدة القياس: ميكروغرام / م3</t>
  </si>
  <si>
    <t>نوع المحطة</t>
  </si>
  <si>
    <t>يناير</t>
  </si>
  <si>
    <t>فبراير</t>
  </si>
  <si>
    <t>مارس</t>
  </si>
  <si>
    <t xml:space="preserve">ابريل </t>
  </si>
  <si>
    <t>مايو</t>
  </si>
  <si>
    <t>يونيو</t>
  </si>
  <si>
    <t>يوليو</t>
  </si>
  <si>
    <t>أغسطس</t>
  </si>
  <si>
    <t>سبتمبر</t>
  </si>
  <si>
    <t>اكتوبر</t>
  </si>
  <si>
    <t xml:space="preserve">نوفمبر </t>
  </si>
  <si>
    <t>ديسيمبر</t>
  </si>
  <si>
    <t>سكني</t>
  </si>
  <si>
    <t>صناعي</t>
  </si>
  <si>
    <t xml:space="preserve">عجمان </t>
  </si>
  <si>
    <t>ND</t>
  </si>
  <si>
    <t>جدول رقم (2-3-2-1)</t>
  </si>
  <si>
    <t>المتوسط السنوي لتركيز أول اكسيد الكربون حسب المحطة في إمارة عجمان لعامي 2020-2021</t>
  </si>
  <si>
    <r>
      <t xml:space="preserve">                    </t>
    </r>
    <r>
      <rPr>
        <sz val="10"/>
        <color theme="1"/>
        <rFont val="Sakkal Majalla"/>
      </rPr>
      <t xml:space="preserve">وحدة القياس: ملغم / م </t>
    </r>
    <r>
      <rPr>
        <vertAlign val="superscript"/>
        <sz val="10"/>
        <color theme="1"/>
        <rFont val="Sakkal Majalla"/>
      </rPr>
      <t>3</t>
    </r>
    <r>
      <rPr>
        <sz val="10"/>
        <color theme="1"/>
        <rFont val="Sakkal Majalla"/>
      </rPr>
      <t xml:space="preserve">                                       </t>
    </r>
  </si>
  <si>
    <t>جدول (2-3-2-2)</t>
  </si>
  <si>
    <t xml:space="preserve">  وحدة القياس: ميكروغرام / م3</t>
  </si>
  <si>
    <t>جدول رقم (2-3-3-1)</t>
  </si>
  <si>
    <t xml:space="preserve"> المتوسط السنوي لتركيز الأوزون حسب المحطة في إمارة عجمان لعامي 2020-2021</t>
  </si>
  <si>
    <t>وحدة القياس: ميكروغرام / م</t>
  </si>
  <si>
    <t>جدول رقم (2-3-3-2)</t>
  </si>
  <si>
    <t xml:space="preserve"> المتوسط الشهري  والسنوي لتركيز الأوزون حسب المحطة في إمارة عجمان لعام  2021</t>
  </si>
  <si>
    <r>
      <t xml:space="preserve"> وحدة القياس: ميكروغرام / م</t>
    </r>
    <r>
      <rPr>
        <vertAlign val="superscript"/>
        <sz val="12"/>
        <color theme="1"/>
        <rFont val="Sakkal Majalla"/>
      </rPr>
      <t>3</t>
    </r>
  </si>
  <si>
    <t>جدول رقم (2-3-4-1)</t>
  </si>
  <si>
    <t>المتوسط السنوي لتركيز ثاني أكسيد الكبريت حسب المحطة  في إمارة عجمان لعامي 2020-2021</t>
  </si>
  <si>
    <r>
      <t xml:space="preserve">وحدة القياس: ميكروغرام / م </t>
    </r>
    <r>
      <rPr>
        <vertAlign val="superscript"/>
        <sz val="10"/>
        <color theme="1"/>
        <rFont val="Sakkal Majalla"/>
      </rPr>
      <t>3</t>
    </r>
  </si>
  <si>
    <t>جدول رقم (2-3-4-2)</t>
  </si>
  <si>
    <t>وحدة القياس: ميكروغرام / م3</t>
  </si>
  <si>
    <t>جدول رقم (2-3-5-1)</t>
  </si>
  <si>
    <t>جدول  رقم (2-3-5-2)</t>
  </si>
  <si>
    <t>جدول رقم (2-3-6-1)</t>
  </si>
  <si>
    <t>نوع  المحطة</t>
  </si>
  <si>
    <t>الجسيمات القابلة للاستنشاق (قطرها  أقل من 10 ميكرون)</t>
  </si>
  <si>
    <t>ثاني اكسيد الكبريت</t>
  </si>
  <si>
    <t>ثاني اكسيد النيتروجين</t>
  </si>
  <si>
    <t>الأوزون الارضي</t>
  </si>
  <si>
    <t>أول أكسيد الكربون</t>
  </si>
  <si>
    <t>جدول رقم (2-3-6-2)</t>
  </si>
  <si>
    <t xml:space="preserve"> التوزيع النسبي لمحطات جودة الهواء حسب نوع المحطة في إمارة عجمان لعام 2021</t>
  </si>
  <si>
    <t>الإجمالي</t>
  </si>
  <si>
    <t>بكتيريا الكوليفورم الغائطية (مستعمرة/100 مل)</t>
  </si>
  <si>
    <t>بكتيريا الكوليفورم الغائطية  ( مستعمرة/100 مل)</t>
  </si>
  <si>
    <t xml:space="preserve"> المتوسط الشهري والسنوي لتركيز ثاني أكسيد الكبريت حسب المحطة في إمارة عجمان لعام  2021</t>
  </si>
  <si>
    <t xml:space="preserve"> المتوسط السنوي لتركيز ثاني أكسيد النيتروجين حسب المحطة في إمارة عجمان لعامي 2020-2021</t>
  </si>
  <si>
    <t xml:space="preserve"> المتوسط الشهري والسنوي لتركيز ثاني أكسيد النيتروجين حسب المحطة في إمارة عجمان لعام  2021 </t>
  </si>
  <si>
    <t xml:space="preserve">أبريل </t>
  </si>
  <si>
    <t>المتوسط السنوي لنتائج  بعض فحوص عينات من مياه الخليج حسب  محطة المراقبة والفحص في إمارة عجمان لعام 2020</t>
  </si>
  <si>
    <t>الطاقة و البيئة في إمارة عجمان لعام 2022</t>
  </si>
  <si>
    <t xml:space="preserve">مركز عجمان للإحصاء   _الطاقة والبيئة في إمارة عجمان لعام 2022
   </t>
  </si>
  <si>
    <t xml:space="preserve">  المتوسط السنوي والشهري لتركيز الأتربة المستنشقة (  قطرها 10ميكرون) حسب المحطة في إمارة عجمان لعام  2021*</t>
  </si>
  <si>
    <t>*(-) تعني أنه غير متوفر.</t>
  </si>
  <si>
    <t>* (ND) تعني لم يتم إحتسابه</t>
  </si>
  <si>
    <t>المتوسط السنوي لتركيز الأتربة المستنشقة ( قطرها 10 ميكرون) حسب المحطة في إمارة عجمان لعامي 2020-2021</t>
  </si>
  <si>
    <t>الحميدية*</t>
  </si>
  <si>
    <t>المتوسط الشهري والسنوي لتركيز أول أكسيد الكربون حسب المحطة في إمارة عجمان لعام  2021</t>
  </si>
  <si>
    <t>عجمان *</t>
  </si>
  <si>
    <t xml:space="preserve"> المتوسط السنوي لتركيز ملوثات الهواء حسب محطة المراقبة في إمارة عجمان للأعوام  2019-2021</t>
  </si>
  <si>
    <t>بكتيريا الكوليفورم الغائطية مستعمرة/100 مل*</t>
  </si>
  <si>
    <t>المتوسط السنوي لنتائج  بعض فحوص عينات من مياه الخليج حسب  محطة المراقبة والفحص في إمارة عجمان لعام 2018</t>
  </si>
  <si>
    <t>المتوسط السنوي لنتائج  بعض فحوص عينات من مياه الخليج حسب  محطة المراقبة والفحص في إمارة عجمان لعام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</si>
</sst>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sz val="10"/>
      <color rgb="FF000000"/>
      <name val="Sakkal Majalla"/>
    </font>
    <font>
      <b/>
      <sz val="18"/>
      <color rgb="FF826228"/>
      <name val="Sakkal Majalla"/>
    </font>
    <font>
      <sz val="11"/>
      <color rgb="FFFFFFFF"/>
      <name val="Sakkal Majalla"/>
    </font>
    <font>
      <sz val="11"/>
      <color rgb="FF000000"/>
      <name val="Sakkal Majalla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sz val="11"/>
      <color theme="1"/>
      <name val="Sakkal Majalla"/>
    </font>
    <font>
      <sz val="16"/>
      <color theme="1"/>
      <name val="Sakkal Majalla"/>
    </font>
    <font>
      <vertAlign val="superscript"/>
      <sz val="10"/>
      <color theme="1"/>
      <name val="Sakkal Majalla"/>
    </font>
    <font>
      <vertAlign val="superscript"/>
      <sz val="12"/>
      <color theme="1"/>
      <name val="Sakkal Majalla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4" fillId="0" borderId="1" xfId="0" applyFont="1" applyBorder="1" applyAlignment="1">
      <alignment horizontal="center" vertical="center" readingOrder="2"/>
    </xf>
    <xf numFmtId="9" fontId="4" fillId="0" borderId="1" xfId="0" applyNumberFormat="1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9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9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readingOrder="2"/>
    </xf>
    <xf numFmtId="0" fontId="1" fillId="0" borderId="0" xfId="0" applyFont="1"/>
    <xf numFmtId="0" fontId="7" fillId="2" borderId="1" xfId="0" applyFont="1" applyFill="1" applyBorder="1" applyAlignment="1">
      <alignment horizontal="center" vertical="center" readingOrder="2"/>
    </xf>
    <xf numFmtId="0" fontId="12" fillId="3" borderId="0" xfId="0" applyFont="1" applyFill="1" applyAlignment="1">
      <alignment vertical="center" readingOrder="2"/>
    </xf>
    <xf numFmtId="0" fontId="13" fillId="0" borderId="0" xfId="0" applyFont="1" applyAlignment="1">
      <alignment horizontal="right" vertical="center" readingOrder="2"/>
    </xf>
    <xf numFmtId="0" fontId="4" fillId="0" borderId="0" xfId="0" applyFont="1"/>
    <xf numFmtId="0" fontId="4" fillId="0" borderId="0" xfId="0" applyFont="1" applyAlignment="1">
      <alignment vertical="top" wrapText="1" readingOrder="2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9" fontId="0" fillId="0" borderId="0" xfId="0" applyNumberFormat="1"/>
    <xf numFmtId="0" fontId="3" fillId="2" borderId="1" xfId="0" applyFont="1" applyFill="1" applyBorder="1" applyAlignment="1">
      <alignment vertical="center" readingOrder="2"/>
    </xf>
    <xf numFmtId="0" fontId="15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 readingOrder="2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 readingOrder="2"/>
    </xf>
    <xf numFmtId="2" fontId="4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 wrapText="1" readingOrder="2"/>
    </xf>
    <xf numFmtId="2" fontId="11" fillId="0" borderId="1" xfId="0" applyNumberFormat="1" applyFont="1" applyBorder="1" applyAlignment="1">
      <alignment horizontal="center" vertical="center" wrapText="1" readingOrder="2"/>
    </xf>
    <xf numFmtId="2" fontId="4" fillId="0" borderId="1" xfId="0" applyNumberFormat="1" applyFont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 readingOrder="2"/>
    </xf>
    <xf numFmtId="0" fontId="4" fillId="0" borderId="0" xfId="0" quotePrefix="1" applyFont="1" applyAlignment="1">
      <alignment horizontal="right" vertical="center" readingOrder="2"/>
    </xf>
    <xf numFmtId="0" fontId="4" fillId="3" borderId="0" xfId="0" applyFont="1" applyFill="1" applyAlignment="1">
      <alignment vertical="top" wrapText="1" readingOrder="2"/>
    </xf>
    <xf numFmtId="0" fontId="4" fillId="3" borderId="0" xfId="0" applyFont="1" applyFill="1" applyAlignment="1">
      <alignment vertical="top" readingOrder="2"/>
    </xf>
    <xf numFmtId="0" fontId="12" fillId="3" borderId="0" xfId="0" applyFont="1" applyFill="1" applyAlignment="1">
      <alignment horizontal="center" vertical="center" readingOrder="2"/>
    </xf>
    <xf numFmtId="0" fontId="2" fillId="0" borderId="0" xfId="0" applyFont="1" applyFill="1" applyAlignment="1">
      <alignment horizontal="center" vertical="center" readingOrder="2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12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right" vertical="center" wrapText="1" readingOrder="2"/>
    </xf>
    <xf numFmtId="0" fontId="4" fillId="3" borderId="0" xfId="0" applyFont="1" applyFill="1" applyAlignment="1">
      <alignment horizontal="right" vertical="center" readingOrder="2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rgbClr val="82622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C-4E6E-BDB0-8E8D45FFA327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C-4E6E-BDB0-8E8D45FFA3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'Sheet1 (2)'!$D$26:$D$27</c:f>
              <c:strCache>
                <c:ptCount val="2"/>
                <c:pt idx="0">
                  <c:v>حكومي محلي</c:v>
                </c:pt>
                <c:pt idx="1">
                  <c:v>حكومي اتحادي</c:v>
                </c:pt>
              </c:strCache>
            </c:strRef>
          </c:cat>
          <c:val>
            <c:numRef>
              <c:f>'Sheet1 (2)'!$E$26:$E$27</c:f>
              <c:numCache>
                <c:formatCode>0%</c:formatCode>
                <c:ptCount val="2"/>
                <c:pt idx="0">
                  <c:v>0.6875</c:v>
                </c:pt>
                <c:pt idx="1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C-4E6E-BDB0-8E8D45FFA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75617792421745"/>
          <c:y val="5.0925925925925923E-2"/>
          <c:w val="0.50235459447305497"/>
          <c:h val="0.72728565179352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'Sheet1 (2)'!$N$39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(2)'!$M$40:$M$43</c:f>
              <c:strCache>
                <c:ptCount val="4"/>
                <c:pt idx="0">
                  <c:v>فاعلية الشراكة مع المركز</c:v>
                </c:pt>
                <c:pt idx="1">
                  <c:v>التأثير الإيجابي لنتائج الشراكة على الأداء الكلي </c:v>
                </c:pt>
                <c:pt idx="2">
                  <c:v>مدى النتائج المتحققة من الشراكة مع المركز</c:v>
                </c:pt>
                <c:pt idx="3">
                  <c:v>مدى رضا الشركاء عن المشاريع أو المبادرات الناتجة عن الشراكة</c:v>
                </c:pt>
              </c:strCache>
            </c:strRef>
          </c:cat>
          <c:val>
            <c:numRef>
              <c:f>'Sheet1 (2)'!$N$40:$N$43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0.9375</c:v>
                </c:pt>
                <c:pt idx="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0-47CA-B1D7-A0F99979AD34}"/>
            </c:ext>
          </c:extLst>
        </c:ser>
        <c:ser>
          <c:idx val="1"/>
          <c:order val="1"/>
          <c:tx>
            <c:strRef>
              <c:f>'Sheet1 (2)'!$O$39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(2)'!$M$40:$M$43</c:f>
              <c:strCache>
                <c:ptCount val="4"/>
                <c:pt idx="0">
                  <c:v>فاعلية الشراكة مع المركز</c:v>
                </c:pt>
                <c:pt idx="1">
                  <c:v>التأثير الإيجابي لنتائج الشراكة على الأداء الكلي </c:v>
                </c:pt>
                <c:pt idx="2">
                  <c:v>مدى النتائج المتحققة من الشراكة مع المركز</c:v>
                </c:pt>
                <c:pt idx="3">
                  <c:v>مدى رضا الشركاء عن المشاريع أو المبادرات الناتجة عن الشراكة</c:v>
                </c:pt>
              </c:strCache>
            </c:strRef>
          </c:cat>
          <c:val>
            <c:numRef>
              <c:f>'Sheet1 (2)'!$O$40:$O$43</c:f>
              <c:numCache>
                <c:formatCode>0%</c:formatCode>
                <c:ptCount val="4"/>
                <c:pt idx="2">
                  <c:v>6.25E-2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0-47CA-B1D7-A0F99979AD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6870944"/>
        <c:axId val="696880928"/>
      </c:barChart>
      <c:catAx>
        <c:axId val="696870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فاعلية الشراكة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301733494186243E-4"/>
              <c:y val="0.407207640711577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96880928"/>
        <c:crosses val="autoZero"/>
        <c:auto val="1"/>
        <c:lblAlgn val="ctr"/>
        <c:lblOffset val="100"/>
        <c:noMultiLvlLbl val="0"/>
      </c:catAx>
      <c:valAx>
        <c:axId val="696880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النسبة</a:t>
                </a:r>
                <a:r>
                  <a:rPr lang="ar-EG" baseline="0"/>
                  <a:t>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809011373578303"/>
              <c:y val="0.91404491105278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9687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70081864766906"/>
          <c:y val="3.8903625110521665E-2"/>
          <c:w val="0.50177243469566313"/>
          <c:h val="0.72315322653633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'Sheet1 (2)'!$K$56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(2)'!$J$57:$J$61</c:f>
              <c:strCache>
                <c:ptCount val="5"/>
                <c:pt idx="0">
                  <c:v>أداء المركز مع الشركاء بشكل عام</c:v>
                </c:pt>
                <c:pt idx="1">
                  <c:v>وضوح  إطار وحدود الشراكة بين الطرفين</c:v>
                </c:pt>
                <c:pt idx="2">
                  <c:v>الشفافية والوضوح التي يتعامل بها المركز</c:v>
                </c:pt>
                <c:pt idx="3">
                  <c:v>الجهود المبذولة من المركز  في توفير المعلومات والبيانات المطلوبة</c:v>
                </c:pt>
                <c:pt idx="4">
                  <c:v>إلتـزام المركز بتنفيذ بنود الشراكة وشروطها</c:v>
                </c:pt>
              </c:strCache>
            </c:strRef>
          </c:cat>
          <c:val>
            <c:numRef>
              <c:f>'Sheet1 (2)'!$K$57:$K$61</c:f>
              <c:numCache>
                <c:formatCode>0%</c:formatCode>
                <c:ptCount val="5"/>
                <c:pt idx="0">
                  <c:v>1</c:v>
                </c:pt>
                <c:pt idx="1">
                  <c:v>0.9375</c:v>
                </c:pt>
                <c:pt idx="2">
                  <c:v>0.9375</c:v>
                </c:pt>
                <c:pt idx="3">
                  <c:v>0.875</c:v>
                </c:pt>
                <c:pt idx="4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4-4588-AE5A-ED57681AD7AD}"/>
            </c:ext>
          </c:extLst>
        </c:ser>
        <c:ser>
          <c:idx val="1"/>
          <c:order val="1"/>
          <c:tx>
            <c:strRef>
              <c:f>'Sheet1 (2)'!$L$56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(2)'!$J$57:$J$61</c:f>
              <c:strCache>
                <c:ptCount val="5"/>
                <c:pt idx="0">
                  <c:v>أداء المركز مع الشركاء بشكل عام</c:v>
                </c:pt>
                <c:pt idx="1">
                  <c:v>وضوح  إطار وحدود الشراكة بين الطرفين</c:v>
                </c:pt>
                <c:pt idx="2">
                  <c:v>الشفافية والوضوح التي يتعامل بها المركز</c:v>
                </c:pt>
                <c:pt idx="3">
                  <c:v>الجهود المبذولة من المركز  في توفير المعلومات والبيانات المطلوبة</c:v>
                </c:pt>
                <c:pt idx="4">
                  <c:v>إلتـزام المركز بتنفيذ بنود الشراكة وشروطها</c:v>
                </c:pt>
              </c:strCache>
            </c:strRef>
          </c:cat>
          <c:val>
            <c:numRef>
              <c:f>'Sheet1 (2)'!$L$57:$L$61</c:f>
              <c:numCache>
                <c:formatCode>0%</c:formatCode>
                <c:ptCount val="5"/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4-4588-AE5A-ED57681AD7AD}"/>
            </c:ext>
          </c:extLst>
        </c:ser>
        <c:ser>
          <c:idx val="3"/>
          <c:order val="3"/>
          <c:tx>
            <c:strRef>
              <c:f>'Sheet1 (2)'!$N$56</c:f>
              <c:strCache>
                <c:ptCount val="1"/>
                <c:pt idx="0">
                  <c:v>لا ينطبق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(2)'!$J$57:$J$61</c:f>
              <c:strCache>
                <c:ptCount val="5"/>
                <c:pt idx="0">
                  <c:v>أداء المركز مع الشركاء بشكل عام</c:v>
                </c:pt>
                <c:pt idx="1">
                  <c:v>وضوح  إطار وحدود الشراكة بين الطرفين</c:v>
                </c:pt>
                <c:pt idx="2">
                  <c:v>الشفافية والوضوح التي يتعامل بها المركز</c:v>
                </c:pt>
                <c:pt idx="3">
                  <c:v>الجهود المبذولة من المركز  في توفير المعلومات والبيانات المطلوبة</c:v>
                </c:pt>
                <c:pt idx="4">
                  <c:v>إلتـزام المركز بتنفيذ بنود الشراكة وشروطها</c:v>
                </c:pt>
              </c:strCache>
            </c:strRef>
          </c:cat>
          <c:val>
            <c:numRef>
              <c:f>'Sheet1 (2)'!$N$57:$N$61</c:f>
              <c:numCache>
                <c:formatCode>0%</c:formatCode>
                <c:ptCount val="5"/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4-4588-AE5A-ED57681AD7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8"/>
        <c:overlap val="-70"/>
        <c:axId val="696865952"/>
        <c:axId val="6968730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'Sheet1 (2)'!$M$56</c15:sqref>
                        </c15:formulaRef>
                      </c:ext>
                    </c:extLst>
                    <c:strCache>
                      <c:ptCount val="1"/>
                      <c:pt idx="0">
                        <c:v>غير راضي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'Sheet1 (2)'!$J$57:$J$61</c15:sqref>
                        </c15:formulaRef>
                      </c:ext>
                    </c:extLst>
                    <c:strCache>
                      <c:ptCount val="5"/>
                      <c:pt idx="0">
                        <c:v>أداء المركز مع الشركاء بشكل عام</c:v>
                      </c:pt>
                      <c:pt idx="1">
                        <c:v>وضوح  إطار وحدود الشراكة بين الطرفين</c:v>
                      </c:pt>
                      <c:pt idx="2">
                        <c:v>الشفافية والوضوح التي يتعامل بها المركز</c:v>
                      </c:pt>
                      <c:pt idx="3">
                        <c:v>الجهود المبذولة من المركز  في توفير المعلومات والبيانات المطلوبة</c:v>
                      </c:pt>
                      <c:pt idx="4">
                        <c:v>إلتـزام المركز بتنفيذ بنود الشراكة وشروطها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'Sheet1 (2)'!$M$57:$M$61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764-4588-AE5A-ED57681AD7AD}"/>
                  </c:ext>
                </c:extLst>
              </c15:ser>
            </c15:filteredBarSeries>
          </c:ext>
        </c:extLst>
      </c:barChart>
      <c:catAx>
        <c:axId val="696865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أداء الشراكة مع المركز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873015873015872E-2"/>
              <c:y val="0.32210697800705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73024"/>
        <c:crosses val="autoZero"/>
        <c:auto val="1"/>
        <c:lblAlgn val="ctr"/>
        <c:lblOffset val="100"/>
        <c:noMultiLvlLbl val="0"/>
      </c:catAx>
      <c:valAx>
        <c:axId val="6968730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النسبة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459951881014874"/>
              <c:y val="0.87462890055409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6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87248468941385"/>
          <c:y val="5.0925925925925923E-2"/>
          <c:w val="0.4381900699912511"/>
          <c:h val="0.637599883347914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'Sheet1 (2)'!$J$71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(2)'!$I$72:$I$74</c:f>
              <c:strCache>
                <c:ptCount val="3"/>
                <c:pt idx="0">
                  <c:v>التعاون مع المركز بشكل عام</c:v>
                </c:pt>
                <c:pt idx="1">
                  <c:v>التواصل والتنسيق مع المركز مثل (لقاءات، اجتماعات، رسائل رسمية، وغيرها)</c:v>
                </c:pt>
                <c:pt idx="2">
                  <c:v>قيام المركز بفتح مجال الحوار وتبادل المعرفة والمعلومات</c:v>
                </c:pt>
              </c:strCache>
            </c:strRef>
          </c:cat>
          <c:val>
            <c:numRef>
              <c:f>'Sheet1 (2)'!$J$72:$J$74</c:f>
              <c:numCache>
                <c:formatCode>0%</c:formatCode>
                <c:ptCount val="3"/>
                <c:pt idx="0">
                  <c:v>0.9375</c:v>
                </c:pt>
                <c:pt idx="1">
                  <c:v>0.9375</c:v>
                </c:pt>
                <c:pt idx="2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7-4227-A0DB-7AEF5379341C}"/>
            </c:ext>
          </c:extLst>
        </c:ser>
        <c:ser>
          <c:idx val="1"/>
          <c:order val="1"/>
          <c:tx>
            <c:strRef>
              <c:f>'Sheet1 (2)'!$K$71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(2)'!$I$72:$I$74</c:f>
              <c:strCache>
                <c:ptCount val="3"/>
                <c:pt idx="0">
                  <c:v>التعاون مع المركز بشكل عام</c:v>
                </c:pt>
                <c:pt idx="1">
                  <c:v>التواصل والتنسيق مع المركز مثل (لقاءات، اجتماعات، رسائل رسمية، وغيرها)</c:v>
                </c:pt>
                <c:pt idx="2">
                  <c:v>قيام المركز بفتح مجال الحوار وتبادل المعرفة والمعلومات</c:v>
                </c:pt>
              </c:strCache>
            </c:strRef>
          </c:cat>
          <c:val>
            <c:numRef>
              <c:f>'Sheet1 (2)'!$K$72:$K$74</c:f>
              <c:numCache>
                <c:formatCode>0%</c:formatCode>
                <c:ptCount val="3"/>
                <c:pt idx="0">
                  <c:v>6.25E-2</c:v>
                </c:pt>
                <c:pt idx="1">
                  <c:v>6.25E-2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7-4227-A0DB-7AEF537934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6873440"/>
        <c:axId val="696883424"/>
      </c:barChart>
      <c:catAx>
        <c:axId val="696873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التنسيق والتعاون المشترك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777777777777779E-3"/>
              <c:y val="0.4030821668124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83424"/>
        <c:crosses val="autoZero"/>
        <c:auto val="1"/>
        <c:lblAlgn val="ctr"/>
        <c:lblOffset val="100"/>
        <c:noMultiLvlLbl val="0"/>
      </c:catAx>
      <c:valAx>
        <c:axId val="69688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النسبة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440507436570424"/>
              <c:y val="0.8977770487022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'Sheet1 (2)'!$L$84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(2)'!$K$85:$K$88</c:f>
              <c:strCache>
                <c:ptCount val="4"/>
                <c:pt idx="0">
                  <c:v>التنسيق والتواصل من قبل  العاملين في المركز بشكل عام</c:v>
                </c:pt>
                <c:pt idx="1">
                  <c:v>سرعة إستجابة العاملين بالمركز للإحتياجات والمتطلبات</c:v>
                </c:pt>
                <c:pt idx="2">
                  <c:v>إلتزام العاملين بالمركز بدقة المواعيد في توفير الخدمات المطلوبة</c:v>
                </c:pt>
                <c:pt idx="3">
                  <c:v>إلمام العاملين بالمركز بمعرفتهم بواجباتهم الوظيفية</c:v>
                </c:pt>
              </c:strCache>
            </c:strRef>
          </c:cat>
          <c:val>
            <c:numRef>
              <c:f>'Sheet1 (2)'!$L$85:$L$88</c:f>
              <c:numCache>
                <c:formatCode>0%</c:formatCode>
                <c:ptCount val="4"/>
                <c:pt idx="0">
                  <c:v>0.9375</c:v>
                </c:pt>
                <c:pt idx="1">
                  <c:v>0.9375</c:v>
                </c:pt>
                <c:pt idx="2">
                  <c:v>0.9375</c:v>
                </c:pt>
                <c:pt idx="3">
                  <c:v>0.9375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B-490D-9B57-92F68BD7C224}"/>
            </c:ext>
          </c:extLst>
        </c:ser>
        <c:ser>
          <c:idx val="1"/>
          <c:order val="1"/>
          <c:tx>
            <c:strRef>
              <c:f>'Sheet1 (2)'!$M$84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(2)'!$K$85:$K$88</c:f>
              <c:strCache>
                <c:ptCount val="4"/>
                <c:pt idx="0">
                  <c:v>التنسيق والتواصل من قبل  العاملين في المركز بشكل عام</c:v>
                </c:pt>
                <c:pt idx="1">
                  <c:v>سرعة إستجابة العاملين بالمركز للإحتياجات والمتطلبات</c:v>
                </c:pt>
                <c:pt idx="2">
                  <c:v>إلتزام العاملين بالمركز بدقة المواعيد في توفير الخدمات المطلوبة</c:v>
                </c:pt>
                <c:pt idx="3">
                  <c:v>إلمام العاملين بالمركز بمعرفتهم بواجباتهم الوظيفية</c:v>
                </c:pt>
              </c:strCache>
            </c:strRef>
          </c:cat>
          <c:val>
            <c:numRef>
              <c:f>'Sheet1 (2)'!$M$85:$M$88</c:f>
              <c:numCache>
                <c:formatCode>0%</c:formatCode>
                <c:ptCount val="4"/>
                <c:pt idx="0">
                  <c:v>6.25E-2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B-490D-9B57-92F68BD7C2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4856192"/>
        <c:axId val="584862848"/>
      </c:barChart>
      <c:catAx>
        <c:axId val="584856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أداء العاملين فى المركز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584862848"/>
        <c:crosses val="autoZero"/>
        <c:auto val="1"/>
        <c:lblAlgn val="ctr"/>
        <c:lblOffset val="100"/>
        <c:noMultiLvlLbl val="0"/>
      </c:catAx>
      <c:valAx>
        <c:axId val="58486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النسبة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4415966754155736"/>
              <c:y val="0.87700787401574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5848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5</xdr:col>
      <xdr:colOff>276225</xdr:colOff>
      <xdr:row>7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57100" y="66675"/>
          <a:ext cx="6686550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66675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F74AD-7C2D-43E3-A261-4E6806EC02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325075" y="66675"/>
          <a:ext cx="4438650" cy="1085850"/>
        </a:xfrm>
        <a:prstGeom prst="rect">
          <a:avLst/>
        </a:prstGeom>
      </xdr:spPr>
    </xdr:pic>
    <xdr:clientData/>
  </xdr:twoCellAnchor>
  <xdr:twoCellAnchor>
    <xdr:from>
      <xdr:col>0</xdr:col>
      <xdr:colOff>3990975</xdr:colOff>
      <xdr:row>19</xdr:row>
      <xdr:rowOff>38100</xdr:rowOff>
    </xdr:from>
    <xdr:to>
      <xdr:col>3</xdr:col>
      <xdr:colOff>733425</xdr:colOff>
      <xdr:row>31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A97709-7F22-40F6-A9E5-77986048A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552451</xdr:colOff>
      <xdr:row>23</xdr:row>
      <xdr:rowOff>9525</xdr:rowOff>
    </xdr:from>
    <xdr:to>
      <xdr:col>14</xdr:col>
      <xdr:colOff>161926</xdr:colOff>
      <xdr:row>35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64B548-3BD5-4EAE-A6EE-8A7DDA415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1171575</xdr:colOff>
      <xdr:row>45</xdr:row>
      <xdr:rowOff>47624</xdr:rowOff>
    </xdr:from>
    <xdr:to>
      <xdr:col>6</xdr:col>
      <xdr:colOff>504825</xdr:colOff>
      <xdr:row>54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CE5118-4112-BBCF-CF2D-8AA782387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1285876</xdr:colOff>
      <xdr:row>69</xdr:row>
      <xdr:rowOff>190500</xdr:rowOff>
    </xdr:from>
    <xdr:to>
      <xdr:col>9</xdr:col>
      <xdr:colOff>23814</xdr:colOff>
      <xdr:row>75</xdr:row>
      <xdr:rowOff>228600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A9A5D5D-DFFB-FB9B-3FDB-B5DCAE67E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1857375</xdr:colOff>
      <xdr:row>77</xdr:row>
      <xdr:rowOff>76200</xdr:rowOff>
    </xdr:from>
    <xdr:to>
      <xdr:col>8</xdr:col>
      <xdr:colOff>171450</xdr:colOff>
      <xdr:row>89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0AE098-F514-5AFE-1DA2-9021F3E6F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897"/>
  <sheetViews>
    <sheetView showGridLines="0" rightToLeft="1" tabSelected="1" workbookViewId="0">
      <selection activeCell="H193" sqref="H193"/>
    </sheetView>
  </sheetViews>
  <sheetFormatPr defaultRowHeight="15" x14ac:dyDescent="0.25"/>
  <cols>
    <col min="1" max="1" width="32.5703125" customWidth="1"/>
    <col min="2" max="2" width="14.140625" customWidth="1"/>
    <col min="3" max="3" width="24" customWidth="1"/>
    <col min="4" max="4" width="13.85546875" customWidth="1"/>
    <col min="5" max="5" width="13.5703125" customWidth="1"/>
    <col min="6" max="6" width="11" customWidth="1"/>
    <col min="7" max="7" width="13.42578125" customWidth="1"/>
    <col min="8" max="8" width="8.5703125" customWidth="1"/>
  </cols>
  <sheetData>
    <row r="8" spans="1:13" ht="60" customHeight="1" x14ac:dyDescent="0.25">
      <c r="A8" s="66" t="s">
        <v>166</v>
      </c>
      <c r="B8" s="66"/>
      <c r="C8" s="66"/>
      <c r="D8" s="66"/>
      <c r="E8" s="66"/>
      <c r="F8" s="66"/>
      <c r="G8" s="66"/>
      <c r="H8" s="12"/>
      <c r="I8" s="12"/>
      <c r="J8" s="12"/>
      <c r="K8" s="12"/>
      <c r="L8" s="12"/>
      <c r="M8" s="12"/>
    </row>
    <row r="9" spans="1:13" ht="18.75" x14ac:dyDescent="0.45">
      <c r="A9" s="1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3" ht="40.5" customHeight="1" x14ac:dyDescent="0.25">
      <c r="A10" s="62" t="s">
        <v>45</v>
      </c>
      <c r="B10" s="62"/>
      <c r="C10" s="62"/>
      <c r="D10" s="62"/>
      <c r="E10" s="62"/>
      <c r="F10" s="62"/>
      <c r="G10" s="15"/>
      <c r="H10" s="15"/>
      <c r="I10" s="15"/>
      <c r="J10" s="15"/>
      <c r="K10" s="15"/>
    </row>
    <row r="11" spans="1:13" ht="18.75" x14ac:dyDescent="0.45">
      <c r="A11" s="63" t="s">
        <v>46</v>
      </c>
      <c r="B11" s="63"/>
      <c r="C11" s="63"/>
      <c r="D11" s="63"/>
      <c r="E11" s="63"/>
      <c r="F11" s="63"/>
      <c r="G11" s="14"/>
      <c r="H11" s="14"/>
      <c r="I11" s="14"/>
      <c r="J11" s="14"/>
      <c r="K11" s="14"/>
    </row>
    <row r="12" spans="1:13" ht="24.75" customHeight="1" x14ac:dyDescent="0.45">
      <c r="A12" s="64" t="s">
        <v>167</v>
      </c>
      <c r="B12" s="65"/>
      <c r="C12" s="65"/>
      <c r="D12" s="65"/>
      <c r="E12" s="65"/>
      <c r="F12" s="14"/>
      <c r="G12" s="14"/>
      <c r="H12" s="14"/>
      <c r="I12" s="14"/>
      <c r="J12" s="14"/>
      <c r="K12" s="14"/>
    </row>
    <row r="13" spans="1:13" x14ac:dyDescent="0.25">
      <c r="A13" s="16" t="s">
        <v>47</v>
      </c>
      <c r="B13" s="16" t="s">
        <v>48</v>
      </c>
      <c r="C13" s="16" t="s">
        <v>49</v>
      </c>
      <c r="D13" s="16" t="s">
        <v>50</v>
      </c>
    </row>
    <row r="14" spans="1:13" x14ac:dyDescent="0.25">
      <c r="A14" s="17" t="s">
        <v>51</v>
      </c>
      <c r="B14" s="17" t="s">
        <v>52</v>
      </c>
      <c r="C14" s="17" t="s">
        <v>53</v>
      </c>
      <c r="D14" s="17" t="s">
        <v>54</v>
      </c>
    </row>
    <row r="15" spans="1:13" x14ac:dyDescent="0.25">
      <c r="A15" s="17"/>
      <c r="B15" s="17"/>
      <c r="C15" s="17"/>
      <c r="D15" s="17"/>
    </row>
    <row r="16" spans="1:13" x14ac:dyDescent="0.25">
      <c r="A16" s="17"/>
      <c r="B16" s="17"/>
      <c r="C16" s="17"/>
      <c r="D16" s="17"/>
    </row>
    <row r="17" spans="1:7" ht="17.25" customHeight="1" x14ac:dyDescent="0.25">
      <c r="A17" s="60" t="s">
        <v>79</v>
      </c>
      <c r="B17" s="60"/>
      <c r="C17" s="60"/>
      <c r="D17" s="60"/>
    </row>
    <row r="18" spans="1:7" ht="21" customHeight="1" x14ac:dyDescent="0.25">
      <c r="A18" s="60" t="s">
        <v>72</v>
      </c>
      <c r="B18" s="60"/>
      <c r="C18" s="60"/>
      <c r="D18" s="60"/>
    </row>
    <row r="19" spans="1:7" ht="33" customHeight="1" x14ac:dyDescent="0.25">
      <c r="A19" s="22" t="s">
        <v>73</v>
      </c>
      <c r="B19" s="22" t="s">
        <v>63</v>
      </c>
      <c r="C19" s="22" t="s">
        <v>74</v>
      </c>
      <c r="D19" s="22" t="s">
        <v>75</v>
      </c>
    </row>
    <row r="20" spans="1:7" ht="18" x14ac:dyDescent="0.25">
      <c r="A20" s="22">
        <v>2019</v>
      </c>
      <c r="B20" s="22" t="s">
        <v>76</v>
      </c>
      <c r="C20" s="28">
        <v>2</v>
      </c>
      <c r="D20" s="28">
        <v>91</v>
      </c>
    </row>
    <row r="21" spans="1:7" ht="18" x14ac:dyDescent="0.25">
      <c r="A21" s="22">
        <v>2020</v>
      </c>
      <c r="B21" s="22" t="s">
        <v>76</v>
      </c>
      <c r="C21" s="28">
        <v>3</v>
      </c>
      <c r="D21" s="30">
        <v>3691</v>
      </c>
    </row>
    <row r="22" spans="1:7" ht="18" x14ac:dyDescent="0.25">
      <c r="A22" s="22">
        <v>2021</v>
      </c>
      <c r="B22" s="22" t="s">
        <v>76</v>
      </c>
      <c r="C22" s="28">
        <v>4</v>
      </c>
      <c r="D22" s="30">
        <v>6691</v>
      </c>
    </row>
    <row r="23" spans="1:7" x14ac:dyDescent="0.25">
      <c r="A23" s="20" t="s">
        <v>77</v>
      </c>
    </row>
    <row r="24" spans="1:7" x14ac:dyDescent="0.25">
      <c r="A24" s="20" t="s">
        <v>78</v>
      </c>
    </row>
    <row r="28" spans="1:7" ht="21.75" x14ac:dyDescent="0.25">
      <c r="A28" s="60" t="s">
        <v>80</v>
      </c>
      <c r="B28" s="60"/>
      <c r="C28" s="60"/>
      <c r="D28" s="60"/>
      <c r="E28" s="60"/>
      <c r="F28" s="60"/>
      <c r="G28" s="60"/>
    </row>
    <row r="29" spans="1:7" ht="21.75" x14ac:dyDescent="0.25">
      <c r="A29" s="60" t="s">
        <v>81</v>
      </c>
      <c r="B29" s="60"/>
      <c r="C29" s="60"/>
      <c r="D29" s="60"/>
      <c r="E29" s="60"/>
      <c r="F29" s="60"/>
      <c r="G29" s="60"/>
    </row>
    <row r="30" spans="1:7" ht="18.75" x14ac:dyDescent="0.25">
      <c r="A30" s="47" t="s">
        <v>64</v>
      </c>
      <c r="B30" s="47" t="s">
        <v>82</v>
      </c>
      <c r="C30" s="47"/>
      <c r="D30" s="47"/>
      <c r="E30" s="47"/>
      <c r="F30" s="47"/>
      <c r="G30" s="47"/>
    </row>
    <row r="31" spans="1:7" ht="61.35" customHeight="1" x14ac:dyDescent="0.25">
      <c r="A31" s="47"/>
      <c r="B31" s="42" t="s">
        <v>89</v>
      </c>
      <c r="C31" s="42" t="s">
        <v>65</v>
      </c>
      <c r="D31" s="42" t="s">
        <v>66</v>
      </c>
      <c r="E31" s="42" t="s">
        <v>90</v>
      </c>
      <c r="F31" s="42" t="s">
        <v>67</v>
      </c>
      <c r="G31" s="42" t="s">
        <v>159</v>
      </c>
    </row>
    <row r="32" spans="1:7" ht="16.5" customHeight="1" x14ac:dyDescent="0.25">
      <c r="A32" s="41" t="s">
        <v>68</v>
      </c>
      <c r="B32" s="39">
        <v>8.24</v>
      </c>
      <c r="C32" s="39">
        <v>26.16</v>
      </c>
      <c r="D32" s="39">
        <v>5.64</v>
      </c>
      <c r="E32" s="39">
        <v>0.12</v>
      </c>
      <c r="F32" s="39">
        <v>1.85</v>
      </c>
      <c r="G32" s="39">
        <v>59.88</v>
      </c>
    </row>
    <row r="33" spans="1:7" ht="18.75" x14ac:dyDescent="0.25">
      <c r="A33" s="41" t="s">
        <v>83</v>
      </c>
      <c r="B33" s="39">
        <v>8.23</v>
      </c>
      <c r="C33" s="39">
        <v>26.16</v>
      </c>
      <c r="D33" s="39">
        <v>6.08</v>
      </c>
      <c r="E33" s="39">
        <v>0.15</v>
      </c>
      <c r="F33" s="39">
        <v>1.49</v>
      </c>
      <c r="G33" s="39">
        <v>72.7</v>
      </c>
    </row>
    <row r="34" spans="1:7" ht="18.75" x14ac:dyDescent="0.25">
      <c r="A34" s="41" t="s">
        <v>84</v>
      </c>
      <c r="B34" s="39">
        <v>8.2200000000000006</v>
      </c>
      <c r="C34" s="39">
        <v>26.25</v>
      </c>
      <c r="D34" s="39">
        <v>6.07</v>
      </c>
      <c r="E34" s="39">
        <v>0.1</v>
      </c>
      <c r="F34" s="39">
        <v>1.31</v>
      </c>
      <c r="G34" s="39">
        <v>26.36</v>
      </c>
    </row>
    <row r="35" spans="1:7" ht="18.75" x14ac:dyDescent="0.25">
      <c r="A35" s="41" t="s">
        <v>71</v>
      </c>
      <c r="B35" s="39">
        <v>8.19</v>
      </c>
      <c r="C35" s="39">
        <v>26.33</v>
      </c>
      <c r="D35" s="39">
        <v>6.15</v>
      </c>
      <c r="E35" s="39">
        <v>0.08</v>
      </c>
      <c r="F35" s="36">
        <v>1.6</v>
      </c>
      <c r="G35" s="39">
        <v>39.83</v>
      </c>
    </row>
    <row r="36" spans="1:7" ht="18.75" x14ac:dyDescent="0.25">
      <c r="A36" s="41" t="s">
        <v>85</v>
      </c>
      <c r="B36" s="39">
        <v>8.23</v>
      </c>
      <c r="C36" s="39">
        <v>26.25</v>
      </c>
      <c r="D36" s="39">
        <v>6.17</v>
      </c>
      <c r="E36" s="39">
        <v>0.15</v>
      </c>
      <c r="F36" s="39">
        <v>1.34</v>
      </c>
      <c r="G36" s="39">
        <v>38.97</v>
      </c>
    </row>
    <row r="37" spans="1:7" x14ac:dyDescent="0.25">
      <c r="A37" s="20" t="s">
        <v>86</v>
      </c>
    </row>
    <row r="38" spans="1:7" x14ac:dyDescent="0.25">
      <c r="A38" s="20" t="s">
        <v>87</v>
      </c>
    </row>
    <row r="42" spans="1:7" ht="15" customHeight="1" x14ac:dyDescent="0.25">
      <c r="A42" s="60" t="s">
        <v>88</v>
      </c>
      <c r="B42" s="60"/>
      <c r="C42" s="60"/>
      <c r="D42" s="60"/>
      <c r="E42" s="60"/>
      <c r="F42" s="60"/>
      <c r="G42" s="60"/>
    </row>
    <row r="43" spans="1:7" ht="19.5" customHeight="1" x14ac:dyDescent="0.25">
      <c r="A43" s="67" t="s">
        <v>165</v>
      </c>
      <c r="B43" s="67"/>
      <c r="C43" s="67"/>
      <c r="D43" s="67"/>
      <c r="E43" s="67"/>
      <c r="F43" s="67"/>
      <c r="G43" s="67"/>
    </row>
    <row r="44" spans="1:7" ht="18.75" x14ac:dyDescent="0.25">
      <c r="A44" s="47" t="s">
        <v>64</v>
      </c>
      <c r="B44" s="47" t="s">
        <v>82</v>
      </c>
      <c r="C44" s="47"/>
      <c r="D44" s="47"/>
      <c r="E44" s="47"/>
      <c r="F44" s="47"/>
      <c r="G44" s="47"/>
    </row>
    <row r="45" spans="1:7" ht="56.25" x14ac:dyDescent="0.25">
      <c r="A45" s="47"/>
      <c r="B45" s="42" t="s">
        <v>89</v>
      </c>
      <c r="C45" s="42" t="s">
        <v>65</v>
      </c>
      <c r="D45" s="42" t="s">
        <v>66</v>
      </c>
      <c r="E45" s="42" t="s">
        <v>90</v>
      </c>
      <c r="F45" s="42" t="s">
        <v>67</v>
      </c>
      <c r="G45" s="42" t="s">
        <v>91</v>
      </c>
    </row>
    <row r="46" spans="1:7" ht="19.5" customHeight="1" x14ac:dyDescent="0.25">
      <c r="A46" s="41" t="s">
        <v>68</v>
      </c>
      <c r="B46" s="39">
        <v>8.2100000000000009</v>
      </c>
      <c r="C46" s="39">
        <v>25.66</v>
      </c>
      <c r="D46" s="39">
        <v>5.87</v>
      </c>
      <c r="E46" s="39">
        <v>0.05</v>
      </c>
      <c r="F46" s="39">
        <v>1.23</v>
      </c>
      <c r="G46" s="39">
        <v>69.67</v>
      </c>
    </row>
    <row r="47" spans="1:7" ht="18.75" x14ac:dyDescent="0.25">
      <c r="A47" s="41" t="s">
        <v>83</v>
      </c>
      <c r="B47" s="39">
        <v>8.2200000000000006</v>
      </c>
      <c r="C47" s="39">
        <v>25.72</v>
      </c>
      <c r="D47" s="39">
        <v>5.65</v>
      </c>
      <c r="E47" s="39">
        <v>0.05</v>
      </c>
      <c r="F47" s="39">
        <v>1.21</v>
      </c>
      <c r="G47" s="39">
        <v>45</v>
      </c>
    </row>
    <row r="48" spans="1:7" ht="18.75" x14ac:dyDescent="0.25">
      <c r="A48" s="41" t="s">
        <v>84</v>
      </c>
      <c r="B48" s="39">
        <v>8.19</v>
      </c>
      <c r="C48" s="39">
        <v>25.58</v>
      </c>
      <c r="D48" s="39">
        <v>5.8</v>
      </c>
      <c r="E48" s="39">
        <v>0.06</v>
      </c>
      <c r="F48" s="39">
        <v>1.0900000000000001</v>
      </c>
      <c r="G48" s="39">
        <v>193.2</v>
      </c>
    </row>
    <row r="49" spans="1:7" ht="18.75" x14ac:dyDescent="0.25">
      <c r="A49" s="41" t="s">
        <v>71</v>
      </c>
      <c r="B49" s="39">
        <v>8.18</v>
      </c>
      <c r="C49" s="39">
        <v>25.66</v>
      </c>
      <c r="D49" s="39">
        <v>5.88</v>
      </c>
      <c r="E49" s="39">
        <v>0.06</v>
      </c>
      <c r="F49" s="36">
        <v>1.38</v>
      </c>
      <c r="G49" s="36">
        <v>254</v>
      </c>
    </row>
    <row r="50" spans="1:7" ht="18.75" x14ac:dyDescent="0.25">
      <c r="A50" s="41" t="s">
        <v>85</v>
      </c>
      <c r="B50" s="39">
        <v>8.17</v>
      </c>
      <c r="C50" s="39">
        <v>25.66</v>
      </c>
      <c r="D50" s="39">
        <v>5.84</v>
      </c>
      <c r="E50" s="39">
        <v>0.05</v>
      </c>
      <c r="F50" s="39">
        <v>1.1499999999999999</v>
      </c>
      <c r="G50" s="36">
        <v>37.9</v>
      </c>
    </row>
    <row r="51" spans="1:7" x14ac:dyDescent="0.25">
      <c r="A51" s="20" t="s">
        <v>92</v>
      </c>
    </row>
    <row r="52" spans="1:7" x14ac:dyDescent="0.25">
      <c r="A52" s="20" t="s">
        <v>87</v>
      </c>
    </row>
    <row r="56" spans="1:7" ht="21.75" x14ac:dyDescent="0.25">
      <c r="A56" s="60" t="s">
        <v>93</v>
      </c>
      <c r="B56" s="60"/>
      <c r="C56" s="60"/>
      <c r="D56" s="60"/>
      <c r="E56" s="60"/>
      <c r="F56" s="60"/>
      <c r="G56" s="60"/>
    </row>
    <row r="57" spans="1:7" ht="21.75" x14ac:dyDescent="0.25">
      <c r="A57" s="60" t="s">
        <v>94</v>
      </c>
      <c r="B57" s="60"/>
      <c r="C57" s="60"/>
      <c r="D57" s="60"/>
      <c r="E57" s="60"/>
      <c r="F57" s="60"/>
      <c r="G57" s="60"/>
    </row>
    <row r="58" spans="1:7" ht="18.75" x14ac:dyDescent="0.25">
      <c r="A58" s="47" t="s">
        <v>64</v>
      </c>
      <c r="B58" s="47" t="s">
        <v>82</v>
      </c>
      <c r="C58" s="47"/>
      <c r="D58" s="47"/>
      <c r="E58" s="47"/>
      <c r="F58" s="47"/>
      <c r="G58" s="47"/>
    </row>
    <row r="59" spans="1:7" ht="56.25" x14ac:dyDescent="0.25">
      <c r="A59" s="47"/>
      <c r="B59" s="42" t="s">
        <v>89</v>
      </c>
      <c r="C59" s="42" t="s">
        <v>65</v>
      </c>
      <c r="D59" s="42" t="s">
        <v>66</v>
      </c>
      <c r="E59" s="42" t="s">
        <v>90</v>
      </c>
      <c r="F59" s="42" t="s">
        <v>67</v>
      </c>
      <c r="G59" s="42" t="s">
        <v>91</v>
      </c>
    </row>
    <row r="60" spans="1:7" ht="18.75" x14ac:dyDescent="0.25">
      <c r="A60" s="41" t="s">
        <v>68</v>
      </c>
      <c r="B60" s="40">
        <v>8.07</v>
      </c>
      <c r="C60" s="40">
        <v>26.5</v>
      </c>
      <c r="D60" s="40">
        <v>6.18</v>
      </c>
      <c r="E60" s="40">
        <v>0.24</v>
      </c>
      <c r="F60" s="40">
        <v>0.88</v>
      </c>
      <c r="G60" s="40">
        <v>894.97</v>
      </c>
    </row>
    <row r="61" spans="1:7" ht="18.75" x14ac:dyDescent="0.25">
      <c r="A61" s="41" t="s">
        <v>69</v>
      </c>
      <c r="B61" s="40">
        <v>8.07</v>
      </c>
      <c r="C61" s="40">
        <v>26.42</v>
      </c>
      <c r="D61" s="40">
        <v>6.15</v>
      </c>
      <c r="E61" s="40">
        <v>7.0000000000000007E-2</v>
      </c>
      <c r="F61" s="40">
        <v>0.95</v>
      </c>
      <c r="G61" s="40">
        <v>875.48</v>
      </c>
    </row>
    <row r="62" spans="1:7" ht="18.75" x14ac:dyDescent="0.25">
      <c r="A62" s="41" t="s">
        <v>70</v>
      </c>
      <c r="B62" s="40">
        <v>8.0399999999999991</v>
      </c>
      <c r="C62" s="40">
        <v>26.16</v>
      </c>
      <c r="D62" s="40">
        <v>6.05</v>
      </c>
      <c r="E62" s="40">
        <v>0.18</v>
      </c>
      <c r="F62" s="40">
        <v>0.78</v>
      </c>
      <c r="G62" s="40">
        <v>868.23</v>
      </c>
    </row>
    <row r="63" spans="1:7" ht="18.75" x14ac:dyDescent="0.25">
      <c r="A63" s="41" t="s">
        <v>71</v>
      </c>
      <c r="B63" s="40">
        <v>8.09</v>
      </c>
      <c r="C63" s="40">
        <v>26.66</v>
      </c>
      <c r="D63" s="40">
        <v>6.12</v>
      </c>
      <c r="E63" s="40">
        <v>0.09</v>
      </c>
      <c r="F63" s="35">
        <v>0.9</v>
      </c>
      <c r="G63" s="35">
        <v>1057.0999999999999</v>
      </c>
    </row>
    <row r="64" spans="1:7" ht="18.75" x14ac:dyDescent="0.25">
      <c r="A64" s="41" t="s">
        <v>95</v>
      </c>
      <c r="B64" s="40">
        <v>8.08</v>
      </c>
      <c r="C64" s="40">
        <v>26.33</v>
      </c>
      <c r="D64" s="40">
        <v>6.03</v>
      </c>
      <c r="E64" s="40">
        <v>0.09</v>
      </c>
      <c r="F64" s="40">
        <v>0.77</v>
      </c>
      <c r="G64" s="35">
        <v>1034.6600000000001</v>
      </c>
    </row>
    <row r="65" spans="1:7" x14ac:dyDescent="0.25">
      <c r="A65" s="20" t="s">
        <v>92</v>
      </c>
    </row>
    <row r="66" spans="1:7" ht="12.75" customHeight="1" x14ac:dyDescent="0.25">
      <c r="A66" s="20" t="s">
        <v>87</v>
      </c>
    </row>
    <row r="70" spans="1:7" ht="21.75" x14ac:dyDescent="0.25">
      <c r="A70" s="60" t="s">
        <v>96</v>
      </c>
      <c r="B70" s="60"/>
      <c r="C70" s="60"/>
      <c r="D70" s="60"/>
      <c r="E70" s="60"/>
      <c r="F70" s="60"/>
      <c r="G70" s="60"/>
    </row>
    <row r="71" spans="1:7" ht="21.75" x14ac:dyDescent="0.25">
      <c r="A71" s="60" t="s">
        <v>177</v>
      </c>
      <c r="B71" s="60"/>
      <c r="C71" s="60"/>
      <c r="D71" s="60"/>
      <c r="E71" s="60"/>
      <c r="F71" s="60"/>
      <c r="G71" s="60"/>
    </row>
    <row r="72" spans="1:7" ht="18.75" x14ac:dyDescent="0.25">
      <c r="A72" s="47" t="s">
        <v>64</v>
      </c>
      <c r="B72" s="47" t="s">
        <v>82</v>
      </c>
      <c r="C72" s="47"/>
      <c r="D72" s="47"/>
      <c r="E72" s="47"/>
      <c r="F72" s="47"/>
      <c r="G72" s="47"/>
    </row>
    <row r="73" spans="1:7" ht="56.25" x14ac:dyDescent="0.25">
      <c r="A73" s="47"/>
      <c r="B73" s="42" t="s">
        <v>89</v>
      </c>
      <c r="C73" s="42" t="s">
        <v>65</v>
      </c>
      <c r="D73" s="42" t="s">
        <v>66</v>
      </c>
      <c r="E73" s="42" t="s">
        <v>90</v>
      </c>
      <c r="F73" s="42" t="s">
        <v>67</v>
      </c>
      <c r="G73" s="43" t="s">
        <v>176</v>
      </c>
    </row>
    <row r="74" spans="1:7" ht="16.5" customHeight="1" x14ac:dyDescent="0.25">
      <c r="A74" s="41" t="s">
        <v>69</v>
      </c>
      <c r="B74" s="40">
        <v>8.2200000000000006</v>
      </c>
      <c r="C74" s="40">
        <v>27.29</v>
      </c>
      <c r="D74" s="40">
        <v>6.18</v>
      </c>
      <c r="E74" s="39">
        <v>0.11</v>
      </c>
      <c r="F74" s="36">
        <v>1.2</v>
      </c>
      <c r="G74" s="40" t="s">
        <v>58</v>
      </c>
    </row>
    <row r="75" spans="1:7" ht="18.75" x14ac:dyDescent="0.25">
      <c r="A75" s="41" t="s">
        <v>70</v>
      </c>
      <c r="B75" s="40">
        <v>8.18</v>
      </c>
      <c r="C75" s="40">
        <v>27.45</v>
      </c>
      <c r="D75" s="40">
        <v>6.08</v>
      </c>
      <c r="E75" s="39">
        <v>7.0000000000000007E-2</v>
      </c>
      <c r="F75" s="39">
        <v>1.22</v>
      </c>
      <c r="G75" s="40">
        <v>298.05</v>
      </c>
    </row>
    <row r="76" spans="1:7" ht="18.75" x14ac:dyDescent="0.25">
      <c r="A76" s="41" t="s">
        <v>71</v>
      </c>
      <c r="B76" s="40">
        <v>8.23</v>
      </c>
      <c r="C76" s="40">
        <v>27.41</v>
      </c>
      <c r="D76" s="40">
        <v>6.26</v>
      </c>
      <c r="E76" s="39">
        <v>0.13</v>
      </c>
      <c r="F76" s="39">
        <v>1.23</v>
      </c>
      <c r="G76" s="40" t="s">
        <v>58</v>
      </c>
    </row>
    <row r="77" spans="1:7" x14ac:dyDescent="0.25">
      <c r="A77" s="20" t="s">
        <v>92</v>
      </c>
    </row>
    <row r="78" spans="1:7" x14ac:dyDescent="0.25">
      <c r="A78" s="20" t="s">
        <v>87</v>
      </c>
    </row>
    <row r="79" spans="1:7" x14ac:dyDescent="0.25">
      <c r="A79" s="20" t="s">
        <v>169</v>
      </c>
    </row>
    <row r="82" spans="1:7" ht="21.75" x14ac:dyDescent="0.25">
      <c r="A82" s="60" t="s">
        <v>97</v>
      </c>
      <c r="B82" s="60"/>
      <c r="C82" s="60"/>
      <c r="D82" s="60"/>
      <c r="E82" s="60"/>
      <c r="F82" s="60"/>
      <c r="G82" s="60"/>
    </row>
    <row r="83" spans="1:7" ht="21.75" x14ac:dyDescent="0.25">
      <c r="A83" s="60" t="s">
        <v>178</v>
      </c>
      <c r="B83" s="60"/>
      <c r="C83" s="60"/>
      <c r="D83" s="60"/>
      <c r="E83" s="60"/>
      <c r="F83" s="60"/>
      <c r="G83" s="60"/>
    </row>
    <row r="84" spans="1:7" ht="18.75" x14ac:dyDescent="0.25">
      <c r="A84" s="47" t="s">
        <v>64</v>
      </c>
      <c r="B84" s="47" t="s">
        <v>82</v>
      </c>
      <c r="C84" s="47"/>
      <c r="D84" s="47"/>
      <c r="E84" s="47"/>
      <c r="F84" s="47"/>
      <c r="G84" s="47"/>
    </row>
    <row r="85" spans="1:7" ht="56.25" x14ac:dyDescent="0.25">
      <c r="A85" s="47"/>
      <c r="B85" s="42" t="s">
        <v>89</v>
      </c>
      <c r="C85" s="42" t="s">
        <v>65</v>
      </c>
      <c r="D85" s="42" t="s">
        <v>66</v>
      </c>
      <c r="E85" s="42" t="s">
        <v>90</v>
      </c>
      <c r="F85" s="42" t="s">
        <v>67</v>
      </c>
      <c r="G85" s="42" t="s">
        <v>176</v>
      </c>
    </row>
    <row r="86" spans="1:7" ht="18.75" x14ac:dyDescent="0.25">
      <c r="A86" s="41" t="s">
        <v>69</v>
      </c>
      <c r="B86" s="35">
        <v>8.33</v>
      </c>
      <c r="C86" s="35">
        <v>28.1</v>
      </c>
      <c r="D86" s="35">
        <v>5.76</v>
      </c>
      <c r="E86" s="35">
        <v>0.06</v>
      </c>
      <c r="F86" s="35">
        <v>1.44</v>
      </c>
      <c r="G86" s="35" t="s">
        <v>58</v>
      </c>
    </row>
    <row r="87" spans="1:7" ht="18.75" x14ac:dyDescent="0.25">
      <c r="A87" s="41" t="s">
        <v>70</v>
      </c>
      <c r="B87" s="35">
        <v>8.33</v>
      </c>
      <c r="C87" s="35">
        <v>28.05</v>
      </c>
      <c r="D87" s="35">
        <v>5.78</v>
      </c>
      <c r="E87" s="35">
        <v>7.0000000000000007E-2</v>
      </c>
      <c r="F87" s="35">
        <v>1.29</v>
      </c>
      <c r="G87" s="35">
        <v>779.35</v>
      </c>
    </row>
    <row r="88" spans="1:7" ht="18.75" x14ac:dyDescent="0.25">
      <c r="A88" s="41" t="s">
        <v>71</v>
      </c>
      <c r="B88" s="35">
        <v>8.33</v>
      </c>
      <c r="C88" s="35">
        <v>28.1</v>
      </c>
      <c r="D88" s="35">
        <v>5.89</v>
      </c>
      <c r="E88" s="35">
        <v>0.1</v>
      </c>
      <c r="F88" s="35">
        <v>1.18</v>
      </c>
      <c r="G88" s="35" t="s">
        <v>58</v>
      </c>
    </row>
    <row r="89" spans="1:7" x14ac:dyDescent="0.25">
      <c r="A89" s="20" t="s">
        <v>98</v>
      </c>
    </row>
    <row r="90" spans="1:7" ht="15.75" customHeight="1" x14ac:dyDescent="0.25">
      <c r="A90" s="20" t="s">
        <v>99</v>
      </c>
    </row>
    <row r="91" spans="1:7" x14ac:dyDescent="0.25">
      <c r="A91" s="20" t="s">
        <v>169</v>
      </c>
    </row>
    <row r="92" spans="1:7" ht="13.5" customHeight="1" x14ac:dyDescent="0.25"/>
    <row r="94" spans="1:7" ht="15.75" customHeight="1" x14ac:dyDescent="0.25">
      <c r="A94" s="48" t="s">
        <v>100</v>
      </c>
      <c r="B94" s="48"/>
      <c r="C94" s="48"/>
      <c r="D94" s="48"/>
      <c r="E94" s="48"/>
      <c r="F94" s="48"/>
      <c r="G94" s="48"/>
    </row>
    <row r="95" spans="1:7" ht="21.75" x14ac:dyDescent="0.25">
      <c r="A95" s="48" t="s">
        <v>101</v>
      </c>
      <c r="B95" s="48"/>
      <c r="C95" s="48"/>
      <c r="D95" s="48"/>
      <c r="E95" s="48"/>
      <c r="F95" s="48"/>
      <c r="G95" s="48"/>
    </row>
    <row r="96" spans="1:7" ht="21.75" x14ac:dyDescent="0.25">
      <c r="A96" s="24"/>
      <c r="B96" s="24">
        <v>2017</v>
      </c>
      <c r="C96" s="24">
        <v>2018</v>
      </c>
      <c r="D96" s="24">
        <v>2019</v>
      </c>
      <c r="E96" s="24">
        <v>2020</v>
      </c>
      <c r="F96" s="24">
        <v>2021</v>
      </c>
      <c r="G96" s="33"/>
    </row>
    <row r="97" spans="1:7" ht="21.75" x14ac:dyDescent="0.25">
      <c r="A97" s="24" t="s">
        <v>89</v>
      </c>
      <c r="B97" s="27">
        <v>8.33</v>
      </c>
      <c r="C97" s="27">
        <v>8.2100000000000009</v>
      </c>
      <c r="D97" s="27">
        <v>8.07</v>
      </c>
      <c r="E97" s="27">
        <v>8.19</v>
      </c>
      <c r="F97" s="27">
        <v>8.2200000000000006</v>
      </c>
      <c r="G97" s="33"/>
    </row>
    <row r="98" spans="1:7" ht="21.75" x14ac:dyDescent="0.25">
      <c r="A98" s="24" t="s">
        <v>65</v>
      </c>
      <c r="B98" s="27">
        <v>28.08</v>
      </c>
      <c r="C98" s="27">
        <v>27.38</v>
      </c>
      <c r="D98" s="27">
        <v>26.41</v>
      </c>
      <c r="E98" s="27">
        <v>25.66</v>
      </c>
      <c r="F98" s="27">
        <v>26.23</v>
      </c>
      <c r="G98" s="33"/>
    </row>
    <row r="99" spans="1:7" ht="21.75" x14ac:dyDescent="0.25">
      <c r="A99" s="24" t="s">
        <v>66</v>
      </c>
      <c r="B99" s="27">
        <v>5.81</v>
      </c>
      <c r="C99" s="27">
        <v>6.17</v>
      </c>
      <c r="D99" s="27">
        <v>6.11</v>
      </c>
      <c r="E99" s="27">
        <v>5.81</v>
      </c>
      <c r="F99" s="27">
        <v>6.02</v>
      </c>
      <c r="G99" s="33"/>
    </row>
    <row r="100" spans="1:7" ht="21.75" x14ac:dyDescent="0.25">
      <c r="A100" s="24" t="s">
        <v>90</v>
      </c>
      <c r="B100" s="27">
        <v>0.08</v>
      </c>
      <c r="C100" s="27">
        <v>0.1</v>
      </c>
      <c r="D100" s="27">
        <v>0.13</v>
      </c>
      <c r="E100" s="27">
        <v>0.05</v>
      </c>
      <c r="F100" s="27">
        <v>0.12</v>
      </c>
      <c r="G100" s="33"/>
    </row>
    <row r="101" spans="1:7" ht="21.75" x14ac:dyDescent="0.25">
      <c r="A101" s="24" t="s">
        <v>67</v>
      </c>
      <c r="B101" s="27">
        <v>1.3</v>
      </c>
      <c r="C101" s="27">
        <v>1.22</v>
      </c>
      <c r="D101" s="27">
        <v>0.86</v>
      </c>
      <c r="E101" s="27">
        <v>1.21</v>
      </c>
      <c r="F101" s="27">
        <v>1.52</v>
      </c>
      <c r="G101" s="33"/>
    </row>
    <row r="102" spans="1:7" ht="24.6" customHeight="1" x14ac:dyDescent="0.25">
      <c r="A102" s="24" t="s">
        <v>160</v>
      </c>
      <c r="B102" s="27">
        <v>779.35</v>
      </c>
      <c r="C102" s="27">
        <v>298.05</v>
      </c>
      <c r="D102" s="27">
        <v>946.09</v>
      </c>
      <c r="E102" s="27">
        <v>119.95</v>
      </c>
      <c r="F102" s="25">
        <v>47.55</v>
      </c>
    </row>
    <row r="103" spans="1:7" x14ac:dyDescent="0.25">
      <c r="A103" s="20" t="s">
        <v>103</v>
      </c>
    </row>
    <row r="104" spans="1:7" x14ac:dyDescent="0.25">
      <c r="A104" s="20" t="s">
        <v>87</v>
      </c>
    </row>
    <row r="107" spans="1:7" ht="14.25" customHeight="1" x14ac:dyDescent="0.25">
      <c r="A107" s="60" t="s">
        <v>104</v>
      </c>
      <c r="B107" s="60"/>
      <c r="C107" s="60"/>
    </row>
    <row r="108" spans="1:7" ht="45" customHeight="1" x14ac:dyDescent="0.25">
      <c r="A108" s="53" t="s">
        <v>171</v>
      </c>
      <c r="B108" s="53"/>
      <c r="C108" s="53"/>
    </row>
    <row r="109" spans="1:7" ht="18.75" x14ac:dyDescent="0.25">
      <c r="A109" s="54" t="s">
        <v>105</v>
      </c>
      <c r="B109" s="54"/>
      <c r="C109" s="54"/>
    </row>
    <row r="110" spans="1:7" ht="18.75" x14ac:dyDescent="0.25">
      <c r="A110" s="24" t="s">
        <v>107</v>
      </c>
      <c r="B110" s="31" t="s">
        <v>64</v>
      </c>
      <c r="C110" s="31" t="s">
        <v>82</v>
      </c>
    </row>
    <row r="111" spans="1:7" ht="18.75" x14ac:dyDescent="0.25">
      <c r="A111" s="57">
        <v>2020</v>
      </c>
      <c r="B111" s="75" t="s">
        <v>108</v>
      </c>
      <c r="C111" s="78">
        <v>44.1</v>
      </c>
    </row>
    <row r="112" spans="1:7" ht="18" customHeight="1" x14ac:dyDescent="0.25">
      <c r="A112" s="58"/>
      <c r="B112" s="75" t="s">
        <v>109</v>
      </c>
      <c r="C112" s="76">
        <v>101.1</v>
      </c>
    </row>
    <row r="113" spans="1:3" ht="18.75" x14ac:dyDescent="0.25">
      <c r="A113" s="58"/>
      <c r="B113" s="75" t="s">
        <v>62</v>
      </c>
      <c r="C113" s="76">
        <v>46</v>
      </c>
    </row>
    <row r="114" spans="1:3" ht="18.75" x14ac:dyDescent="0.25">
      <c r="A114" s="58"/>
      <c r="B114" s="75" t="s">
        <v>60</v>
      </c>
      <c r="C114" s="76">
        <v>85.7</v>
      </c>
    </row>
    <row r="115" spans="1:3" ht="18.75" x14ac:dyDescent="0.25">
      <c r="A115" s="58"/>
      <c r="B115" s="75" t="s">
        <v>61</v>
      </c>
      <c r="C115" s="76">
        <v>103.8</v>
      </c>
    </row>
    <row r="116" spans="1:3" ht="18" customHeight="1" x14ac:dyDescent="0.25">
      <c r="A116" s="58"/>
      <c r="B116" s="75" t="s">
        <v>172</v>
      </c>
      <c r="C116" s="76" t="s">
        <v>58</v>
      </c>
    </row>
    <row r="117" spans="1:3" ht="18.75" x14ac:dyDescent="0.25">
      <c r="A117" s="59"/>
      <c r="B117" s="75" t="s">
        <v>111</v>
      </c>
      <c r="C117" s="76">
        <v>109.87</v>
      </c>
    </row>
    <row r="118" spans="1:3" ht="18.75" x14ac:dyDescent="0.25">
      <c r="A118" s="50">
        <v>2021</v>
      </c>
      <c r="B118" s="77" t="s">
        <v>108</v>
      </c>
      <c r="C118" s="78">
        <v>54.53</v>
      </c>
    </row>
    <row r="119" spans="1:3" ht="18.75" x14ac:dyDescent="0.25">
      <c r="A119" s="51"/>
      <c r="B119" s="77" t="s">
        <v>109</v>
      </c>
      <c r="C119" s="78">
        <v>101.56</v>
      </c>
    </row>
    <row r="120" spans="1:3" ht="18.75" x14ac:dyDescent="0.25">
      <c r="A120" s="51"/>
      <c r="B120" s="77" t="s">
        <v>62</v>
      </c>
      <c r="C120" s="78">
        <v>28.57</v>
      </c>
    </row>
    <row r="121" spans="1:3" ht="18.75" x14ac:dyDescent="0.25">
      <c r="A121" s="51"/>
      <c r="B121" s="77" t="s">
        <v>60</v>
      </c>
      <c r="C121" s="78">
        <v>79.86</v>
      </c>
    </row>
    <row r="122" spans="1:3" ht="18.75" x14ac:dyDescent="0.25">
      <c r="A122" s="51"/>
      <c r="B122" s="77" t="s">
        <v>61</v>
      </c>
      <c r="C122" s="78">
        <v>37.22</v>
      </c>
    </row>
    <row r="123" spans="1:3" ht="18.75" x14ac:dyDescent="0.25">
      <c r="A123" s="51"/>
      <c r="B123" s="77" t="s">
        <v>110</v>
      </c>
      <c r="C123" s="78">
        <v>127.62</v>
      </c>
    </row>
    <row r="124" spans="1:3" ht="18.75" x14ac:dyDescent="0.25">
      <c r="A124" s="52"/>
      <c r="B124" s="77" t="s">
        <v>111</v>
      </c>
      <c r="C124" s="78">
        <v>124.96</v>
      </c>
    </row>
    <row r="125" spans="1:3" x14ac:dyDescent="0.25">
      <c r="A125" s="20" t="s">
        <v>92</v>
      </c>
    </row>
    <row r="126" spans="1:3" x14ac:dyDescent="0.25">
      <c r="A126" s="20" t="s">
        <v>87</v>
      </c>
    </row>
    <row r="127" spans="1:3" x14ac:dyDescent="0.25">
      <c r="A127" s="20" t="s">
        <v>169</v>
      </c>
    </row>
    <row r="130" spans="1:15" ht="17.25" customHeight="1" x14ac:dyDescent="0.25">
      <c r="A130" s="60" t="s">
        <v>112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ht="18.75" customHeight="1" x14ac:dyDescent="0.25">
      <c r="A131" s="48" t="s">
        <v>168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ht="18.75" x14ac:dyDescent="0.25">
      <c r="A132" s="61" t="s">
        <v>113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1:15" ht="37.5" x14ac:dyDescent="0.25">
      <c r="A133" s="23" t="s">
        <v>114</v>
      </c>
      <c r="B133" s="23" t="s">
        <v>64</v>
      </c>
      <c r="C133" s="23" t="s">
        <v>115</v>
      </c>
      <c r="D133" s="23" t="s">
        <v>116</v>
      </c>
      <c r="E133" s="23" t="s">
        <v>117</v>
      </c>
      <c r="F133" s="23" t="s">
        <v>118</v>
      </c>
      <c r="G133" s="23" t="s">
        <v>119</v>
      </c>
      <c r="H133" s="23" t="s">
        <v>120</v>
      </c>
      <c r="I133" s="23" t="s">
        <v>121</v>
      </c>
      <c r="J133" s="23" t="s">
        <v>122</v>
      </c>
      <c r="K133" s="34" t="s">
        <v>123</v>
      </c>
      <c r="L133" s="23" t="s">
        <v>124</v>
      </c>
      <c r="M133" s="23" t="s">
        <v>125</v>
      </c>
      <c r="N133" s="23" t="s">
        <v>126</v>
      </c>
      <c r="O133" s="23" t="s">
        <v>82</v>
      </c>
    </row>
    <row r="134" spans="1:15" ht="13.5" customHeight="1" x14ac:dyDescent="0.25">
      <c r="A134" s="23" t="s">
        <v>127</v>
      </c>
      <c r="B134" s="23" t="s">
        <v>108</v>
      </c>
      <c r="C134" s="27">
        <v>66.069999999999993</v>
      </c>
      <c r="D134" s="27">
        <v>58.75</v>
      </c>
      <c r="E134" s="35">
        <v>80.099999999999994</v>
      </c>
      <c r="F134" s="27">
        <v>69.239999999999995</v>
      </c>
      <c r="G134" s="27">
        <v>36.96</v>
      </c>
      <c r="H134" s="35">
        <v>86.4</v>
      </c>
      <c r="I134" s="27">
        <v>86.05</v>
      </c>
      <c r="J134" s="27">
        <v>55.92</v>
      </c>
      <c r="K134" s="27">
        <v>36.35</v>
      </c>
      <c r="L134" s="27">
        <v>26.74</v>
      </c>
      <c r="M134" s="27">
        <v>29.65</v>
      </c>
      <c r="N134" s="27">
        <v>22.08</v>
      </c>
      <c r="O134" s="27">
        <v>54.53</v>
      </c>
    </row>
    <row r="135" spans="1:15" ht="18.75" x14ac:dyDescent="0.25">
      <c r="A135" s="23" t="s">
        <v>128</v>
      </c>
      <c r="B135" s="23" t="s">
        <v>109</v>
      </c>
      <c r="C135" s="27">
        <v>92.44</v>
      </c>
      <c r="D135" s="27">
        <v>104.59</v>
      </c>
      <c r="E135" s="27">
        <v>102.74</v>
      </c>
      <c r="F135" s="35">
        <v>125.9</v>
      </c>
      <c r="G135" s="27">
        <v>131.91999999999999</v>
      </c>
      <c r="H135" s="27">
        <v>158.37</v>
      </c>
      <c r="I135" s="27">
        <v>150.96</v>
      </c>
      <c r="J135" s="27">
        <v>139.83000000000001</v>
      </c>
      <c r="K135" s="27">
        <v>94.02</v>
      </c>
      <c r="L135" s="27">
        <v>43.85</v>
      </c>
      <c r="M135" s="27">
        <v>43.07</v>
      </c>
      <c r="N135" s="27">
        <v>31.05</v>
      </c>
      <c r="O135" s="27">
        <v>101.56</v>
      </c>
    </row>
    <row r="136" spans="1:15" ht="18.75" x14ac:dyDescent="0.25">
      <c r="A136" s="23" t="s">
        <v>127</v>
      </c>
      <c r="B136" s="23" t="s">
        <v>62</v>
      </c>
      <c r="C136" s="27">
        <v>32.42</v>
      </c>
      <c r="D136" s="27">
        <v>33.630000000000003</v>
      </c>
      <c r="E136" s="27">
        <v>50.28</v>
      </c>
      <c r="F136" s="27">
        <v>36.49</v>
      </c>
      <c r="G136" s="35">
        <v>28.5</v>
      </c>
      <c r="H136" s="27">
        <v>30.72</v>
      </c>
      <c r="I136" s="27">
        <v>30.71</v>
      </c>
      <c r="J136" s="27">
        <v>25.96</v>
      </c>
      <c r="K136" s="27">
        <v>21.47</v>
      </c>
      <c r="L136" s="27">
        <v>18.579999999999998</v>
      </c>
      <c r="M136" s="27">
        <v>18.62</v>
      </c>
      <c r="N136" s="27">
        <v>15.43</v>
      </c>
      <c r="O136" s="27">
        <v>28.57</v>
      </c>
    </row>
    <row r="137" spans="1:15" ht="18.75" customHeight="1" x14ac:dyDescent="0.25">
      <c r="A137" s="23" t="s">
        <v>127</v>
      </c>
      <c r="B137" s="23" t="s">
        <v>129</v>
      </c>
      <c r="C137" s="27">
        <v>65.27</v>
      </c>
      <c r="D137" s="27">
        <v>50.07</v>
      </c>
      <c r="E137" s="35">
        <v>96.7</v>
      </c>
      <c r="F137" s="27">
        <v>97.75</v>
      </c>
      <c r="G137" s="27">
        <v>102.06</v>
      </c>
      <c r="H137" s="27">
        <v>150.97</v>
      </c>
      <c r="I137" s="27">
        <v>42.99</v>
      </c>
      <c r="J137" s="27">
        <v>87.11</v>
      </c>
      <c r="K137" s="27">
        <v>52.5</v>
      </c>
      <c r="L137" s="27" t="s">
        <v>130</v>
      </c>
      <c r="M137" s="27" t="s">
        <v>130</v>
      </c>
      <c r="N137" s="35">
        <v>53.2</v>
      </c>
      <c r="O137" s="27">
        <v>79.86</v>
      </c>
    </row>
    <row r="138" spans="1:15" ht="18.75" x14ac:dyDescent="0.25">
      <c r="A138" s="23" t="s">
        <v>127</v>
      </c>
      <c r="B138" s="23" t="s">
        <v>61</v>
      </c>
      <c r="C138" s="27">
        <v>87.08</v>
      </c>
      <c r="D138" s="27">
        <v>61.86</v>
      </c>
      <c r="E138" s="27">
        <v>65.64</v>
      </c>
      <c r="F138" s="35">
        <v>16.5</v>
      </c>
      <c r="G138" s="27">
        <v>14.49</v>
      </c>
      <c r="H138" s="27">
        <v>18.46</v>
      </c>
      <c r="I138" s="27">
        <v>15.03</v>
      </c>
      <c r="J138" s="27">
        <v>6.75</v>
      </c>
      <c r="K138" s="27">
        <v>4.97</v>
      </c>
      <c r="L138" s="27">
        <v>3.74</v>
      </c>
      <c r="M138" s="27">
        <v>3.67</v>
      </c>
      <c r="N138" s="27">
        <v>148.43</v>
      </c>
      <c r="O138" s="27">
        <v>37.22</v>
      </c>
    </row>
    <row r="139" spans="1:15" ht="18.75" customHeight="1" x14ac:dyDescent="0.25">
      <c r="A139" s="23" t="s">
        <v>127</v>
      </c>
      <c r="B139" s="23" t="s">
        <v>110</v>
      </c>
      <c r="C139" s="27" t="s">
        <v>130</v>
      </c>
      <c r="D139" s="27" t="s">
        <v>130</v>
      </c>
      <c r="E139" s="27" t="s">
        <v>130</v>
      </c>
      <c r="F139" s="27" t="s">
        <v>130</v>
      </c>
      <c r="G139" s="27" t="s">
        <v>130</v>
      </c>
      <c r="H139" s="27">
        <v>157.11000000000001</v>
      </c>
      <c r="I139" s="27">
        <v>138.09</v>
      </c>
      <c r="J139" s="27">
        <v>138.13</v>
      </c>
      <c r="K139" s="27">
        <v>158.80000000000001</v>
      </c>
      <c r="L139" s="27">
        <v>110.84</v>
      </c>
      <c r="M139" s="27">
        <v>106.52</v>
      </c>
      <c r="N139" s="27">
        <v>83.88</v>
      </c>
      <c r="O139" s="27">
        <v>127.62</v>
      </c>
    </row>
    <row r="140" spans="1:15" ht="18.75" x14ac:dyDescent="0.25">
      <c r="A140" s="23" t="s">
        <v>127</v>
      </c>
      <c r="B140" s="23" t="s">
        <v>111</v>
      </c>
      <c r="C140" s="27">
        <v>113.85</v>
      </c>
      <c r="D140" s="27">
        <v>78.319999999999993</v>
      </c>
      <c r="E140" s="27">
        <v>103.66</v>
      </c>
      <c r="F140" s="27">
        <v>81.400000000000006</v>
      </c>
      <c r="G140" s="27">
        <v>111.9</v>
      </c>
      <c r="H140" s="27">
        <v>174.04</v>
      </c>
      <c r="I140" s="27">
        <v>182.39</v>
      </c>
      <c r="J140" s="27">
        <v>182.39</v>
      </c>
      <c r="K140" s="27">
        <v>164.82</v>
      </c>
      <c r="L140" s="27">
        <v>108.7</v>
      </c>
      <c r="M140" s="27">
        <v>110.24</v>
      </c>
      <c r="N140" s="27">
        <v>87.77</v>
      </c>
      <c r="O140" s="27">
        <v>124.96</v>
      </c>
    </row>
    <row r="141" spans="1:15" ht="18.75" customHeight="1" x14ac:dyDescent="0.25">
      <c r="A141" s="20" t="s">
        <v>92</v>
      </c>
    </row>
    <row r="142" spans="1:15" x14ac:dyDescent="0.25">
      <c r="A142" s="20" t="s">
        <v>87</v>
      </c>
    </row>
    <row r="143" spans="1:15" x14ac:dyDescent="0.25">
      <c r="A143" s="20" t="s">
        <v>170</v>
      </c>
    </row>
    <row r="146" spans="1:3" ht="21.75" x14ac:dyDescent="0.25">
      <c r="A146" s="60" t="s">
        <v>131</v>
      </c>
      <c r="B146" s="60"/>
      <c r="C146" s="60"/>
    </row>
    <row r="147" spans="1:3" ht="45" customHeight="1" x14ac:dyDescent="0.25">
      <c r="A147" s="53" t="s">
        <v>132</v>
      </c>
      <c r="B147" s="53"/>
      <c r="C147" s="53"/>
    </row>
    <row r="148" spans="1:3" ht="18.75" x14ac:dyDescent="0.25">
      <c r="A148" s="55" t="s">
        <v>133</v>
      </c>
      <c r="B148" s="55"/>
      <c r="C148" s="55"/>
    </row>
    <row r="149" spans="1:3" ht="18.75" x14ac:dyDescent="0.25">
      <c r="A149" s="24" t="s">
        <v>102</v>
      </c>
      <c r="B149" s="24" t="s">
        <v>64</v>
      </c>
      <c r="C149" s="31" t="s">
        <v>82</v>
      </c>
    </row>
    <row r="150" spans="1:3" ht="18.75" x14ac:dyDescent="0.25">
      <c r="A150" s="56">
        <v>2020</v>
      </c>
      <c r="B150" s="79" t="s">
        <v>108</v>
      </c>
      <c r="C150" s="77">
        <v>0.52</v>
      </c>
    </row>
    <row r="151" spans="1:3" ht="18.75" x14ac:dyDescent="0.25">
      <c r="A151" s="56"/>
      <c r="B151" s="79" t="s">
        <v>109</v>
      </c>
      <c r="C151" s="75">
        <v>0.35</v>
      </c>
    </row>
    <row r="152" spans="1:3" ht="18.75" x14ac:dyDescent="0.25">
      <c r="A152" s="56"/>
      <c r="B152" s="79" t="s">
        <v>62</v>
      </c>
      <c r="C152" s="75">
        <v>0.23</v>
      </c>
    </row>
    <row r="153" spans="1:3" ht="18.75" x14ac:dyDescent="0.25">
      <c r="A153" s="56"/>
      <c r="B153" s="79" t="s">
        <v>60</v>
      </c>
      <c r="C153" s="75">
        <v>0.72</v>
      </c>
    </row>
    <row r="154" spans="1:3" ht="18.75" x14ac:dyDescent="0.25">
      <c r="A154" s="56"/>
      <c r="B154" s="79" t="s">
        <v>61</v>
      </c>
      <c r="C154" s="75">
        <v>0.53</v>
      </c>
    </row>
    <row r="155" spans="1:3" ht="12.75" customHeight="1" x14ac:dyDescent="0.25">
      <c r="A155" s="56"/>
      <c r="B155" s="79" t="s">
        <v>110</v>
      </c>
      <c r="C155" s="75">
        <v>0.93</v>
      </c>
    </row>
    <row r="156" spans="1:3" ht="18" customHeight="1" x14ac:dyDescent="0.25">
      <c r="A156" s="56"/>
      <c r="B156" s="79" t="s">
        <v>111</v>
      </c>
      <c r="C156" s="75">
        <v>0.44</v>
      </c>
    </row>
    <row r="157" spans="1:3" ht="15.75" customHeight="1" x14ac:dyDescent="0.25">
      <c r="A157" s="56">
        <v>2021</v>
      </c>
      <c r="B157" s="80" t="s">
        <v>108</v>
      </c>
      <c r="C157" s="77">
        <v>0.54</v>
      </c>
    </row>
    <row r="158" spans="1:3" ht="18" customHeight="1" x14ac:dyDescent="0.25">
      <c r="A158" s="56"/>
      <c r="B158" s="80" t="s">
        <v>109</v>
      </c>
      <c r="C158" s="77">
        <v>0.41</v>
      </c>
    </row>
    <row r="159" spans="1:3" ht="17.25" customHeight="1" x14ac:dyDescent="0.25">
      <c r="A159" s="56"/>
      <c r="B159" s="80" t="s">
        <v>62</v>
      </c>
      <c r="C159" s="77">
        <v>0.17</v>
      </c>
    </row>
    <row r="160" spans="1:3" ht="14.25" customHeight="1" x14ac:dyDescent="0.25">
      <c r="A160" s="56"/>
      <c r="B160" s="80" t="s">
        <v>60</v>
      </c>
      <c r="C160" s="77">
        <v>0.69</v>
      </c>
    </row>
    <row r="161" spans="1:15" ht="18.75" x14ac:dyDescent="0.25">
      <c r="A161" s="56"/>
      <c r="B161" s="80" t="s">
        <v>61</v>
      </c>
      <c r="C161" s="77">
        <v>0.71</v>
      </c>
    </row>
    <row r="162" spans="1:15" ht="18.75" x14ac:dyDescent="0.25">
      <c r="A162" s="56"/>
      <c r="B162" s="80" t="s">
        <v>110</v>
      </c>
      <c r="C162" s="77">
        <v>0.79</v>
      </c>
    </row>
    <row r="163" spans="1:15" ht="18.75" x14ac:dyDescent="0.25">
      <c r="A163" s="56"/>
      <c r="B163" s="80" t="s">
        <v>111</v>
      </c>
      <c r="C163" s="77">
        <v>0.64</v>
      </c>
    </row>
    <row r="164" spans="1:15" ht="14.25" customHeight="1" x14ac:dyDescent="0.25">
      <c r="A164" s="20" t="s">
        <v>92</v>
      </c>
    </row>
    <row r="165" spans="1:15" x14ac:dyDescent="0.25">
      <c r="A165" s="20" t="s">
        <v>87</v>
      </c>
    </row>
    <row r="169" spans="1:15" ht="21.75" x14ac:dyDescent="0.25">
      <c r="A169" s="60" t="s">
        <v>134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 ht="21.75" x14ac:dyDescent="0.25">
      <c r="A170" s="60" t="s">
        <v>173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 ht="18" x14ac:dyDescent="0.25">
      <c r="A171" s="49" t="s">
        <v>135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x14ac:dyDescent="0.25">
      <c r="A172" s="47" t="s">
        <v>114</v>
      </c>
      <c r="B172" s="47" t="s">
        <v>64</v>
      </c>
      <c r="C172" s="47" t="s">
        <v>115</v>
      </c>
      <c r="D172" s="47" t="s">
        <v>116</v>
      </c>
      <c r="E172" s="47" t="s">
        <v>117</v>
      </c>
      <c r="F172" s="47" t="s">
        <v>118</v>
      </c>
      <c r="G172" s="47" t="s">
        <v>119</v>
      </c>
      <c r="H172" s="47" t="s">
        <v>120</v>
      </c>
      <c r="I172" s="47" t="s">
        <v>121</v>
      </c>
      <c r="J172" s="47" t="s">
        <v>122</v>
      </c>
      <c r="K172" s="47" t="s">
        <v>123</v>
      </c>
      <c r="L172" s="47" t="s">
        <v>124</v>
      </c>
      <c r="M172" s="47" t="s">
        <v>125</v>
      </c>
      <c r="N172" s="47" t="s">
        <v>126</v>
      </c>
      <c r="O172" s="45" t="s">
        <v>82</v>
      </c>
    </row>
    <row r="173" spans="1:15" ht="21.6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6"/>
    </row>
    <row r="174" spans="1:15" ht="18.75" x14ac:dyDescent="0.25">
      <c r="A174" s="23" t="s">
        <v>127</v>
      </c>
      <c r="B174" s="23" t="s">
        <v>108</v>
      </c>
      <c r="C174" s="35">
        <v>0.83</v>
      </c>
      <c r="D174" s="35">
        <v>0.6</v>
      </c>
      <c r="E174" s="35">
        <v>0.63</v>
      </c>
      <c r="F174" s="35">
        <v>0.63</v>
      </c>
      <c r="G174" s="35">
        <v>0.56999999999999995</v>
      </c>
      <c r="H174" s="35">
        <v>0.5</v>
      </c>
      <c r="I174" s="35">
        <v>0.39</v>
      </c>
      <c r="J174" s="35">
        <v>0.34</v>
      </c>
      <c r="K174" s="35">
        <v>0.4</v>
      </c>
      <c r="L174" s="35">
        <v>0.41</v>
      </c>
      <c r="M174" s="35">
        <v>0.55000000000000004</v>
      </c>
      <c r="N174" s="35">
        <v>0.66</v>
      </c>
      <c r="O174" s="35">
        <v>0.54</v>
      </c>
    </row>
    <row r="175" spans="1:15" ht="18.75" x14ac:dyDescent="0.25">
      <c r="A175" s="23" t="s">
        <v>128</v>
      </c>
      <c r="B175" s="23" t="s">
        <v>109</v>
      </c>
      <c r="C175" s="35">
        <v>0.65</v>
      </c>
      <c r="D175" s="35">
        <v>0.48</v>
      </c>
      <c r="E175" s="35">
        <v>0.35</v>
      </c>
      <c r="F175" s="35">
        <v>0.39</v>
      </c>
      <c r="G175" s="35">
        <v>0.55000000000000004</v>
      </c>
      <c r="H175" s="35">
        <v>0.55000000000000004</v>
      </c>
      <c r="I175" s="35">
        <v>0.32</v>
      </c>
      <c r="J175" s="35">
        <v>0.24</v>
      </c>
      <c r="K175" s="35">
        <v>0.22</v>
      </c>
      <c r="L175" s="35">
        <v>0.28000000000000003</v>
      </c>
      <c r="M175" s="35">
        <v>0.39</v>
      </c>
      <c r="N175" s="35">
        <v>0.53</v>
      </c>
      <c r="O175" s="35">
        <v>0.41</v>
      </c>
    </row>
    <row r="176" spans="1:15" ht="18.75" x14ac:dyDescent="0.25">
      <c r="A176" s="23" t="s">
        <v>127</v>
      </c>
      <c r="B176" s="23" t="s">
        <v>62</v>
      </c>
      <c r="C176" s="35">
        <v>0.2</v>
      </c>
      <c r="D176" s="35">
        <v>0.2</v>
      </c>
      <c r="E176" s="35">
        <v>0.18</v>
      </c>
      <c r="F176" s="35">
        <v>0.18</v>
      </c>
      <c r="G176" s="35">
        <v>0.16</v>
      </c>
      <c r="H176" s="35">
        <v>0.22</v>
      </c>
      <c r="I176" s="35">
        <v>0.22</v>
      </c>
      <c r="J176" s="35">
        <v>0.14000000000000001</v>
      </c>
      <c r="K176" s="35">
        <v>0.15</v>
      </c>
      <c r="L176" s="35">
        <v>0.13</v>
      </c>
      <c r="M176" s="35">
        <v>0.11</v>
      </c>
      <c r="N176" s="35">
        <v>0.15</v>
      </c>
      <c r="O176" s="35">
        <v>0.17</v>
      </c>
    </row>
    <row r="177" spans="1:15" ht="18.75" x14ac:dyDescent="0.25">
      <c r="A177" s="23" t="s">
        <v>127</v>
      </c>
      <c r="B177" s="23" t="s">
        <v>174</v>
      </c>
      <c r="C177" s="35">
        <v>0.8</v>
      </c>
      <c r="D177" s="35">
        <v>0.72</v>
      </c>
      <c r="E177" s="35">
        <v>0.69</v>
      </c>
      <c r="F177" s="35">
        <v>0.72</v>
      </c>
      <c r="G177" s="35">
        <v>0.6</v>
      </c>
      <c r="H177" s="35">
        <v>0.91</v>
      </c>
      <c r="I177" s="35">
        <v>0.36</v>
      </c>
      <c r="J177" s="35">
        <v>0.72</v>
      </c>
      <c r="K177" s="35" t="s">
        <v>130</v>
      </c>
      <c r="L177" s="35" t="s">
        <v>130</v>
      </c>
      <c r="M177" s="35" t="s">
        <v>130</v>
      </c>
      <c r="N177" s="35" t="s">
        <v>130</v>
      </c>
      <c r="O177" s="35">
        <v>0.69</v>
      </c>
    </row>
    <row r="178" spans="1:15" ht="18.75" x14ac:dyDescent="0.25">
      <c r="A178" s="23" t="s">
        <v>127</v>
      </c>
      <c r="B178" s="23" t="s">
        <v>61</v>
      </c>
      <c r="C178" s="35">
        <v>0.77</v>
      </c>
      <c r="D178" s="35">
        <v>0.52</v>
      </c>
      <c r="E178" s="35">
        <v>0.78</v>
      </c>
      <c r="F178" s="35">
        <v>0.8</v>
      </c>
      <c r="G178" s="35">
        <v>0.94</v>
      </c>
      <c r="H178" s="35">
        <v>0.94</v>
      </c>
      <c r="I178" s="35">
        <v>0.63</v>
      </c>
      <c r="J178" s="35">
        <v>0.66</v>
      </c>
      <c r="K178" s="35">
        <v>1.05</v>
      </c>
      <c r="L178" s="35">
        <v>0.59</v>
      </c>
      <c r="M178" s="35">
        <v>0.46</v>
      </c>
      <c r="N178" s="35">
        <v>0.36</v>
      </c>
      <c r="O178" s="35">
        <v>0.71</v>
      </c>
    </row>
    <row r="179" spans="1:15" ht="18.75" x14ac:dyDescent="0.25">
      <c r="A179" s="23" t="s">
        <v>127</v>
      </c>
      <c r="B179" s="23" t="s">
        <v>110</v>
      </c>
      <c r="C179" s="35">
        <v>1</v>
      </c>
      <c r="D179" s="35">
        <v>1.1299999999999999</v>
      </c>
      <c r="E179" s="35">
        <v>1.1599999999999999</v>
      </c>
      <c r="F179" s="35">
        <v>0.67</v>
      </c>
      <c r="G179" s="35">
        <v>0.87</v>
      </c>
      <c r="H179" s="35">
        <v>0.79</v>
      </c>
      <c r="I179" s="35">
        <v>0.89</v>
      </c>
      <c r="J179" s="35">
        <v>0.61</v>
      </c>
      <c r="K179" s="35">
        <v>0.63</v>
      </c>
      <c r="L179" s="35">
        <v>0.61</v>
      </c>
      <c r="M179" s="35">
        <v>0.6</v>
      </c>
      <c r="N179" s="35">
        <v>0.54</v>
      </c>
      <c r="O179" s="35">
        <v>0.79</v>
      </c>
    </row>
    <row r="180" spans="1:15" ht="18.75" x14ac:dyDescent="0.25">
      <c r="A180" s="23" t="s">
        <v>127</v>
      </c>
      <c r="B180" s="23" t="s">
        <v>111</v>
      </c>
      <c r="C180" s="35">
        <v>0.8</v>
      </c>
      <c r="D180" s="35">
        <v>0.37</v>
      </c>
      <c r="E180" s="35">
        <v>0.39</v>
      </c>
      <c r="F180" s="35">
        <v>0.72</v>
      </c>
      <c r="G180" s="35">
        <v>0.82</v>
      </c>
      <c r="H180" s="35">
        <v>0.56999999999999995</v>
      </c>
      <c r="I180" s="35">
        <v>0.91</v>
      </c>
      <c r="J180" s="35">
        <v>0.63</v>
      </c>
      <c r="K180" s="35">
        <v>0.66</v>
      </c>
      <c r="L180" s="35">
        <v>0.63</v>
      </c>
      <c r="M180" s="35">
        <v>0.62</v>
      </c>
      <c r="N180" s="35">
        <v>0.61</v>
      </c>
      <c r="O180" s="35">
        <v>0.64</v>
      </c>
    </row>
    <row r="181" spans="1:15" ht="15.95" customHeight="1" x14ac:dyDescent="0.25">
      <c r="A181" s="20" t="s">
        <v>103</v>
      </c>
    </row>
    <row r="182" spans="1:15" x14ac:dyDescent="0.25">
      <c r="A182" s="20" t="s">
        <v>87</v>
      </c>
    </row>
    <row r="183" spans="1:15" x14ac:dyDescent="0.25">
      <c r="A183" s="20" t="s">
        <v>170</v>
      </c>
    </row>
    <row r="185" spans="1:15" ht="13.5" customHeight="1" x14ac:dyDescent="0.25"/>
    <row r="186" spans="1:15" ht="21.75" x14ac:dyDescent="0.25">
      <c r="A186" s="60" t="s">
        <v>136</v>
      </c>
      <c r="B186" s="60"/>
      <c r="C186" s="60"/>
    </row>
    <row r="187" spans="1:15" ht="21.75" x14ac:dyDescent="0.25">
      <c r="A187" s="53" t="s">
        <v>137</v>
      </c>
      <c r="B187" s="53"/>
      <c r="C187" s="53"/>
    </row>
    <row r="188" spans="1:15" x14ac:dyDescent="0.25">
      <c r="A188" s="54" t="s">
        <v>138</v>
      </c>
      <c r="B188" s="54"/>
      <c r="C188" s="54"/>
    </row>
    <row r="189" spans="1:15" ht="18.75" x14ac:dyDescent="0.25">
      <c r="A189" s="24" t="s">
        <v>102</v>
      </c>
      <c r="B189" s="24" t="s">
        <v>64</v>
      </c>
      <c r="C189" s="24" t="s">
        <v>106</v>
      </c>
    </row>
    <row r="190" spans="1:15" ht="18.75" x14ac:dyDescent="0.25">
      <c r="A190" s="57">
        <v>2020</v>
      </c>
      <c r="B190" s="75" t="s">
        <v>108</v>
      </c>
      <c r="C190" s="75">
        <v>46.66</v>
      </c>
    </row>
    <row r="191" spans="1:15" ht="18.75" x14ac:dyDescent="0.25">
      <c r="A191" s="58"/>
      <c r="B191" s="75" t="s">
        <v>109</v>
      </c>
      <c r="C191" s="75">
        <v>54.97</v>
      </c>
    </row>
    <row r="192" spans="1:15" ht="18.75" x14ac:dyDescent="0.25">
      <c r="A192" s="58"/>
      <c r="B192" s="75" t="s">
        <v>62</v>
      </c>
      <c r="C192" s="75">
        <v>41.38</v>
      </c>
    </row>
    <row r="193" spans="1:3" ht="18.75" x14ac:dyDescent="0.25">
      <c r="A193" s="58"/>
      <c r="B193" s="75" t="s">
        <v>60</v>
      </c>
      <c r="C193" s="75">
        <v>32.270000000000003</v>
      </c>
    </row>
    <row r="194" spans="1:3" ht="18.75" x14ac:dyDescent="0.25">
      <c r="A194" s="58"/>
      <c r="B194" s="75" t="s">
        <v>61</v>
      </c>
      <c r="C194" s="75">
        <v>38.18</v>
      </c>
    </row>
    <row r="195" spans="1:3" ht="18.75" x14ac:dyDescent="0.25">
      <c r="A195" s="58"/>
      <c r="B195" s="75" t="s">
        <v>110</v>
      </c>
      <c r="C195" s="75">
        <v>26.39</v>
      </c>
    </row>
    <row r="196" spans="1:3" ht="16.5" customHeight="1" x14ac:dyDescent="0.25">
      <c r="A196" s="59"/>
      <c r="B196" s="75" t="s">
        <v>111</v>
      </c>
      <c r="C196" s="75">
        <v>29.82</v>
      </c>
    </row>
    <row r="197" spans="1:3" ht="18.75" x14ac:dyDescent="0.25">
      <c r="A197" s="50">
        <v>2021</v>
      </c>
      <c r="B197" s="77" t="s">
        <v>108</v>
      </c>
      <c r="C197" s="77">
        <v>42.99</v>
      </c>
    </row>
    <row r="198" spans="1:3" ht="18.75" x14ac:dyDescent="0.25">
      <c r="A198" s="51"/>
      <c r="B198" s="77" t="s">
        <v>109</v>
      </c>
      <c r="C198" s="77">
        <v>50.59</v>
      </c>
    </row>
    <row r="199" spans="1:3" ht="18.75" x14ac:dyDescent="0.25">
      <c r="A199" s="51"/>
      <c r="B199" s="77" t="s">
        <v>62</v>
      </c>
      <c r="C199" s="77">
        <v>37.090000000000003</v>
      </c>
    </row>
    <row r="200" spans="1:3" ht="18.75" x14ac:dyDescent="0.25">
      <c r="A200" s="51"/>
      <c r="B200" s="77" t="s">
        <v>60</v>
      </c>
      <c r="C200" s="77">
        <v>30.47</v>
      </c>
    </row>
    <row r="201" spans="1:3" ht="18.75" x14ac:dyDescent="0.25">
      <c r="A201" s="51"/>
      <c r="B201" s="77" t="s">
        <v>61</v>
      </c>
      <c r="C201" s="77">
        <v>40.67</v>
      </c>
    </row>
    <row r="202" spans="1:3" ht="18.75" x14ac:dyDescent="0.25">
      <c r="A202" s="51"/>
      <c r="B202" s="77" t="s">
        <v>110</v>
      </c>
      <c r="C202" s="77">
        <v>26.48</v>
      </c>
    </row>
    <row r="203" spans="1:3" ht="18.75" x14ac:dyDescent="0.25">
      <c r="A203" s="52"/>
      <c r="B203" s="77" t="s">
        <v>111</v>
      </c>
      <c r="C203" s="78">
        <v>35.299999999999997</v>
      </c>
    </row>
    <row r="204" spans="1:3" x14ac:dyDescent="0.25">
      <c r="A204" s="20" t="s">
        <v>92</v>
      </c>
    </row>
    <row r="205" spans="1:3" x14ac:dyDescent="0.25">
      <c r="A205" s="20" t="s">
        <v>87</v>
      </c>
    </row>
    <row r="209" spans="1:15" ht="21.75" x14ac:dyDescent="0.25">
      <c r="A209" s="60" t="s">
        <v>139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</row>
    <row r="210" spans="1:15" ht="21.75" x14ac:dyDescent="0.25">
      <c r="A210" s="60" t="s">
        <v>140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</row>
    <row r="211" spans="1:15" ht="21.75" x14ac:dyDescent="0.25">
      <c r="A211" s="61" t="s">
        <v>141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</row>
    <row r="212" spans="1:15" ht="37.5" x14ac:dyDescent="0.25">
      <c r="A212" s="23" t="s">
        <v>114</v>
      </c>
      <c r="B212" s="23" t="s">
        <v>64</v>
      </c>
      <c r="C212" s="23" t="s">
        <v>115</v>
      </c>
      <c r="D212" s="23" t="s">
        <v>116</v>
      </c>
      <c r="E212" s="23" t="s">
        <v>117</v>
      </c>
      <c r="F212" s="23" t="s">
        <v>118</v>
      </c>
      <c r="G212" s="23" t="s">
        <v>119</v>
      </c>
      <c r="H212" s="23" t="s">
        <v>120</v>
      </c>
      <c r="I212" s="23" t="s">
        <v>121</v>
      </c>
      <c r="J212" s="23" t="s">
        <v>122</v>
      </c>
      <c r="K212" s="34" t="s">
        <v>123</v>
      </c>
      <c r="L212" s="23" t="s">
        <v>124</v>
      </c>
      <c r="M212" s="23" t="s">
        <v>125</v>
      </c>
      <c r="N212" s="23" t="s">
        <v>126</v>
      </c>
      <c r="O212" s="23" t="s">
        <v>82</v>
      </c>
    </row>
    <row r="213" spans="1:15" ht="18.75" x14ac:dyDescent="0.25">
      <c r="A213" s="23" t="s">
        <v>127</v>
      </c>
      <c r="B213" s="23" t="s">
        <v>108</v>
      </c>
      <c r="C213" s="25">
        <v>19.52</v>
      </c>
      <c r="D213" s="25">
        <v>23.52</v>
      </c>
      <c r="E213" s="36">
        <v>26.9</v>
      </c>
      <c r="F213" s="25">
        <v>28.24</v>
      </c>
      <c r="G213" s="36">
        <v>37.799999999999997</v>
      </c>
      <c r="H213" s="25">
        <v>68.37</v>
      </c>
      <c r="I213" s="27">
        <v>84.22</v>
      </c>
      <c r="J213" s="27">
        <v>79.239999999999995</v>
      </c>
      <c r="K213" s="27">
        <v>66.64</v>
      </c>
      <c r="L213" s="27">
        <v>37.020000000000003</v>
      </c>
      <c r="M213" s="27">
        <v>24.53</v>
      </c>
      <c r="N213" s="27">
        <v>19.93</v>
      </c>
      <c r="O213" s="27">
        <v>42.99</v>
      </c>
    </row>
    <row r="214" spans="1:15" ht="18.75" x14ac:dyDescent="0.25">
      <c r="A214" s="23" t="s">
        <v>128</v>
      </c>
      <c r="B214" s="23" t="s">
        <v>109</v>
      </c>
      <c r="C214" s="36">
        <v>49.6</v>
      </c>
      <c r="D214" s="36">
        <v>90.1</v>
      </c>
      <c r="E214" s="25">
        <v>102.24</v>
      </c>
      <c r="F214" s="25">
        <v>51.88</v>
      </c>
      <c r="G214" s="25">
        <v>24.02</v>
      </c>
      <c r="H214" s="25">
        <v>46.51</v>
      </c>
      <c r="I214" s="27">
        <v>83.82</v>
      </c>
      <c r="J214" s="27">
        <v>44.51</v>
      </c>
      <c r="K214" s="27">
        <v>30.73</v>
      </c>
      <c r="L214" s="27">
        <v>30.43</v>
      </c>
      <c r="M214" s="27">
        <v>30.26</v>
      </c>
      <c r="N214" s="27">
        <v>22.99</v>
      </c>
      <c r="O214" s="27">
        <v>50.59</v>
      </c>
    </row>
    <row r="215" spans="1:15" ht="18.75" x14ac:dyDescent="0.25">
      <c r="A215" s="23" t="s">
        <v>127</v>
      </c>
      <c r="B215" s="23" t="s">
        <v>62</v>
      </c>
      <c r="C215" s="25">
        <v>49.87</v>
      </c>
      <c r="D215" s="25">
        <v>47.31</v>
      </c>
      <c r="E215" s="36">
        <v>39.4</v>
      </c>
      <c r="F215" s="25">
        <v>68.64</v>
      </c>
      <c r="G215" s="25">
        <v>49.63</v>
      </c>
      <c r="H215" s="25">
        <v>39.369999999999997</v>
      </c>
      <c r="I215" s="27">
        <v>26.73</v>
      </c>
      <c r="J215" s="27">
        <v>26.32</v>
      </c>
      <c r="K215" s="27">
        <v>36.58</v>
      </c>
      <c r="L215" s="27">
        <v>22.23</v>
      </c>
      <c r="M215" s="27">
        <v>18.78</v>
      </c>
      <c r="N215" s="27">
        <v>20.25</v>
      </c>
      <c r="O215" s="27">
        <v>37.090000000000003</v>
      </c>
    </row>
    <row r="216" spans="1:15" ht="18.75" x14ac:dyDescent="0.25">
      <c r="A216" s="23" t="s">
        <v>127</v>
      </c>
      <c r="B216" s="23" t="s">
        <v>129</v>
      </c>
      <c r="C216" s="25">
        <v>26.81</v>
      </c>
      <c r="D216" s="27">
        <v>23.43</v>
      </c>
      <c r="E216" s="27">
        <v>34.369999999999997</v>
      </c>
      <c r="F216" s="27">
        <v>32.68</v>
      </c>
      <c r="G216" s="27">
        <v>51.81</v>
      </c>
      <c r="H216" s="27">
        <v>42.23</v>
      </c>
      <c r="I216" s="35">
        <v>30.1</v>
      </c>
      <c r="J216" s="27">
        <v>23.01</v>
      </c>
      <c r="K216" s="27">
        <v>39.659999999999997</v>
      </c>
      <c r="L216" s="27">
        <v>36.19</v>
      </c>
      <c r="M216" s="27">
        <v>16.809999999999999</v>
      </c>
      <c r="N216" s="27">
        <v>8.56</v>
      </c>
      <c r="O216" s="27">
        <v>30.47</v>
      </c>
    </row>
    <row r="217" spans="1:15" ht="18.75" x14ac:dyDescent="0.25">
      <c r="A217" s="23" t="s">
        <v>127</v>
      </c>
      <c r="B217" s="23" t="s">
        <v>61</v>
      </c>
      <c r="C217" s="25">
        <v>33.880000000000003</v>
      </c>
      <c r="D217" s="27">
        <v>37.65</v>
      </c>
      <c r="E217" s="27">
        <v>44.64</v>
      </c>
      <c r="F217" s="27">
        <v>46.76</v>
      </c>
      <c r="G217" s="27">
        <v>51.65</v>
      </c>
      <c r="H217" s="27">
        <v>47.32</v>
      </c>
      <c r="I217" s="27">
        <v>36.64</v>
      </c>
      <c r="J217" s="27">
        <v>40.869999999999997</v>
      </c>
      <c r="K217" s="35">
        <v>42</v>
      </c>
      <c r="L217" s="27">
        <v>34.799999999999997</v>
      </c>
      <c r="M217" s="27">
        <v>33.69</v>
      </c>
      <c r="N217" s="35">
        <v>38.1</v>
      </c>
      <c r="O217" s="27">
        <v>40.67</v>
      </c>
    </row>
    <row r="218" spans="1:15" ht="18.75" x14ac:dyDescent="0.25">
      <c r="A218" s="23" t="s">
        <v>127</v>
      </c>
      <c r="B218" s="23" t="s">
        <v>110</v>
      </c>
      <c r="C218" s="36">
        <v>29.7</v>
      </c>
      <c r="D218" s="35">
        <v>32.5</v>
      </c>
      <c r="E218" s="27">
        <v>34.14</v>
      </c>
      <c r="F218" s="27">
        <v>27.45</v>
      </c>
      <c r="G218" s="27">
        <v>26.19</v>
      </c>
      <c r="H218" s="27">
        <v>26.29</v>
      </c>
      <c r="I218" s="27">
        <v>29.71</v>
      </c>
      <c r="J218" s="27">
        <v>20.74</v>
      </c>
      <c r="K218" s="27">
        <v>25.36</v>
      </c>
      <c r="L218" s="27">
        <v>20.78</v>
      </c>
      <c r="M218" s="27">
        <v>21.67</v>
      </c>
      <c r="N218" s="27">
        <v>23.25</v>
      </c>
      <c r="O218" s="27">
        <v>26.48</v>
      </c>
    </row>
    <row r="219" spans="1:15" ht="18.75" x14ac:dyDescent="0.25">
      <c r="A219" s="23" t="s">
        <v>127</v>
      </c>
      <c r="B219" s="23" t="s">
        <v>111</v>
      </c>
      <c r="C219" s="25">
        <v>24.86</v>
      </c>
      <c r="D219" s="27">
        <v>34.67</v>
      </c>
      <c r="E219" s="27">
        <v>38.270000000000003</v>
      </c>
      <c r="F219" s="27">
        <v>33.08</v>
      </c>
      <c r="G219" s="27">
        <v>58.35</v>
      </c>
      <c r="H219" s="27">
        <v>49.54</v>
      </c>
      <c r="I219" s="35">
        <v>32</v>
      </c>
      <c r="J219" s="27">
        <v>28.46</v>
      </c>
      <c r="K219" s="27">
        <v>31.31</v>
      </c>
      <c r="L219" s="35">
        <v>30.5</v>
      </c>
      <c r="M219" s="27">
        <v>29.42</v>
      </c>
      <c r="N219" s="27">
        <v>33.14</v>
      </c>
      <c r="O219" s="35">
        <v>35.299999999999997</v>
      </c>
    </row>
    <row r="220" spans="1:15" x14ac:dyDescent="0.25">
      <c r="A220" s="20" t="s">
        <v>92</v>
      </c>
    </row>
    <row r="221" spans="1:15" ht="15.75" customHeight="1" x14ac:dyDescent="0.25">
      <c r="A221" s="20" t="s">
        <v>87</v>
      </c>
    </row>
    <row r="225" spans="1:3" ht="21.75" x14ac:dyDescent="0.25">
      <c r="A225" s="60" t="s">
        <v>142</v>
      </c>
      <c r="B225" s="60"/>
      <c r="C225" s="60"/>
    </row>
    <row r="226" spans="1:3" ht="42.75" customHeight="1" x14ac:dyDescent="0.25">
      <c r="A226" s="53" t="s">
        <v>143</v>
      </c>
      <c r="B226" s="53"/>
      <c r="C226" s="53"/>
    </row>
    <row r="227" spans="1:3" ht="18" x14ac:dyDescent="0.25">
      <c r="A227" s="54" t="s">
        <v>144</v>
      </c>
      <c r="B227" s="54"/>
      <c r="C227" s="54"/>
    </row>
    <row r="228" spans="1:3" ht="18.75" x14ac:dyDescent="0.25">
      <c r="A228" s="24" t="s">
        <v>102</v>
      </c>
      <c r="B228" s="24" t="s">
        <v>64</v>
      </c>
      <c r="C228" s="24" t="s">
        <v>106</v>
      </c>
    </row>
    <row r="229" spans="1:3" ht="12.75" customHeight="1" x14ac:dyDescent="0.25">
      <c r="A229" s="57">
        <v>2020</v>
      </c>
      <c r="B229" s="75" t="s">
        <v>108</v>
      </c>
      <c r="C229" s="75">
        <v>2.87</v>
      </c>
    </row>
    <row r="230" spans="1:3" ht="17.25" customHeight="1" x14ac:dyDescent="0.25">
      <c r="A230" s="58"/>
      <c r="B230" s="75" t="s">
        <v>109</v>
      </c>
      <c r="C230" s="75">
        <v>10.88</v>
      </c>
    </row>
    <row r="231" spans="1:3" ht="18.75" x14ac:dyDescent="0.25">
      <c r="A231" s="58"/>
      <c r="B231" s="75" t="s">
        <v>62</v>
      </c>
      <c r="C231" s="75">
        <v>3.08</v>
      </c>
    </row>
    <row r="232" spans="1:3" ht="18.75" x14ac:dyDescent="0.25">
      <c r="A232" s="58"/>
      <c r="B232" s="75" t="s">
        <v>60</v>
      </c>
      <c r="C232" s="76">
        <v>1.3</v>
      </c>
    </row>
    <row r="233" spans="1:3" ht="18.75" x14ac:dyDescent="0.25">
      <c r="A233" s="58"/>
      <c r="B233" s="75" t="s">
        <v>61</v>
      </c>
      <c r="C233" s="75">
        <v>3.07</v>
      </c>
    </row>
    <row r="234" spans="1:3" ht="18.75" x14ac:dyDescent="0.25">
      <c r="A234" s="58"/>
      <c r="B234" s="75" t="s">
        <v>110</v>
      </c>
      <c r="C234" s="75">
        <v>6.99</v>
      </c>
    </row>
    <row r="235" spans="1:3" ht="18.75" x14ac:dyDescent="0.25">
      <c r="A235" s="59"/>
      <c r="B235" s="75" t="s">
        <v>111</v>
      </c>
      <c r="C235" s="75">
        <v>7.25</v>
      </c>
    </row>
    <row r="236" spans="1:3" ht="18.75" x14ac:dyDescent="0.25">
      <c r="A236" s="57">
        <v>2021</v>
      </c>
      <c r="B236" s="77" t="s">
        <v>108</v>
      </c>
      <c r="C236" s="77">
        <v>2.0099999999999998</v>
      </c>
    </row>
    <row r="237" spans="1:3" ht="18.75" x14ac:dyDescent="0.25">
      <c r="A237" s="58"/>
      <c r="B237" s="77" t="s">
        <v>109</v>
      </c>
      <c r="C237" s="77">
        <v>8.15</v>
      </c>
    </row>
    <row r="238" spans="1:3" ht="18.75" x14ac:dyDescent="0.25">
      <c r="A238" s="58"/>
      <c r="B238" s="77" t="s">
        <v>62</v>
      </c>
      <c r="C238" s="77">
        <v>3.28</v>
      </c>
    </row>
    <row r="239" spans="1:3" ht="18.75" x14ac:dyDescent="0.25">
      <c r="A239" s="58"/>
      <c r="B239" s="77" t="s">
        <v>60</v>
      </c>
      <c r="C239" s="77">
        <v>1.1299999999999999</v>
      </c>
    </row>
    <row r="240" spans="1:3" ht="18.75" x14ac:dyDescent="0.25">
      <c r="A240" s="58"/>
      <c r="B240" s="77" t="s">
        <v>61</v>
      </c>
      <c r="C240" s="77">
        <v>4.0199999999999996</v>
      </c>
    </row>
    <row r="241" spans="1:15" ht="22.5" customHeight="1" x14ac:dyDescent="0.25">
      <c r="A241" s="58"/>
      <c r="B241" s="77" t="s">
        <v>110</v>
      </c>
      <c r="C241" s="77">
        <v>6.84</v>
      </c>
    </row>
    <row r="242" spans="1:15" ht="18.75" x14ac:dyDescent="0.25">
      <c r="A242" s="59"/>
      <c r="B242" s="77" t="s">
        <v>111</v>
      </c>
      <c r="C242" s="77">
        <v>7.72</v>
      </c>
    </row>
    <row r="243" spans="1:15" x14ac:dyDescent="0.25">
      <c r="A243" s="21" t="s">
        <v>92</v>
      </c>
    </row>
    <row r="244" spans="1:15" x14ac:dyDescent="0.25">
      <c r="A244" s="20" t="s">
        <v>87</v>
      </c>
    </row>
    <row r="248" spans="1:15" ht="23.25" x14ac:dyDescent="0.25">
      <c r="A248" s="32"/>
    </row>
    <row r="249" spans="1:15" ht="21.75" x14ac:dyDescent="0.25">
      <c r="A249" s="48" t="s">
        <v>145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1:15" ht="21.75" x14ac:dyDescent="0.25">
      <c r="A250" s="48" t="s">
        <v>161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5" ht="18" x14ac:dyDescent="0.25">
      <c r="A251" s="49" t="s">
        <v>146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1:15" ht="37.5" x14ac:dyDescent="0.25">
      <c r="A252" s="23" t="s">
        <v>114</v>
      </c>
      <c r="B252" s="23" t="s">
        <v>64</v>
      </c>
      <c r="C252" s="23" t="s">
        <v>115</v>
      </c>
      <c r="D252" s="23" t="s">
        <v>116</v>
      </c>
      <c r="E252" s="23" t="s">
        <v>117</v>
      </c>
      <c r="F252" s="23" t="s">
        <v>118</v>
      </c>
      <c r="G252" s="23" t="s">
        <v>119</v>
      </c>
      <c r="H252" s="23" t="s">
        <v>120</v>
      </c>
      <c r="I252" s="23" t="s">
        <v>121</v>
      </c>
      <c r="J252" s="23" t="s">
        <v>122</v>
      </c>
      <c r="K252" s="23" t="s">
        <v>123</v>
      </c>
      <c r="L252" s="23" t="s">
        <v>124</v>
      </c>
      <c r="M252" s="23" t="s">
        <v>125</v>
      </c>
      <c r="N252" s="23" t="s">
        <v>126</v>
      </c>
      <c r="O252" s="23" t="s">
        <v>82</v>
      </c>
    </row>
    <row r="253" spans="1:15" ht="18.75" x14ac:dyDescent="0.25">
      <c r="A253" s="23" t="s">
        <v>127</v>
      </c>
      <c r="B253" s="23" t="s">
        <v>108</v>
      </c>
      <c r="C253" s="77">
        <v>1.38</v>
      </c>
      <c r="D253" s="77">
        <v>2.54</v>
      </c>
      <c r="E253" s="78">
        <v>2.2999999999999998</v>
      </c>
      <c r="F253" s="77">
        <v>2.3199999999999998</v>
      </c>
      <c r="G253" s="77">
        <v>2.09</v>
      </c>
      <c r="H253" s="77">
        <v>1.89</v>
      </c>
      <c r="I253" s="77">
        <v>1.65</v>
      </c>
      <c r="J253" s="77">
        <v>2.17</v>
      </c>
      <c r="K253" s="78">
        <v>1.7</v>
      </c>
      <c r="L253" s="77">
        <v>1.65</v>
      </c>
      <c r="M253" s="77">
        <v>2.25</v>
      </c>
      <c r="N253" s="77">
        <v>2.23</v>
      </c>
      <c r="O253" s="77">
        <v>2.0099999999999998</v>
      </c>
    </row>
    <row r="254" spans="1:15" ht="18.75" x14ac:dyDescent="0.25">
      <c r="A254" s="23" t="s">
        <v>128</v>
      </c>
      <c r="B254" s="23" t="s">
        <v>109</v>
      </c>
      <c r="C254" s="77">
        <v>1.59</v>
      </c>
      <c r="D254" s="77">
        <v>6.03</v>
      </c>
      <c r="E254" s="77">
        <v>10.220000000000001</v>
      </c>
      <c r="F254" s="77">
        <v>9.0399999999999991</v>
      </c>
      <c r="G254" s="77">
        <v>6.62</v>
      </c>
      <c r="H254" s="77">
        <v>4.72</v>
      </c>
      <c r="I254" s="78">
        <v>5.8</v>
      </c>
      <c r="J254" s="77">
        <v>6.39</v>
      </c>
      <c r="K254" s="77">
        <v>8.52</v>
      </c>
      <c r="L254" s="77">
        <v>13.59</v>
      </c>
      <c r="M254" s="77">
        <v>15.09</v>
      </c>
      <c r="N254" s="77">
        <v>10.17</v>
      </c>
      <c r="O254" s="77">
        <v>8.15</v>
      </c>
    </row>
    <row r="255" spans="1:15" ht="18.75" customHeight="1" x14ac:dyDescent="0.25">
      <c r="A255" s="23" t="s">
        <v>127</v>
      </c>
      <c r="B255" s="23" t="s">
        <v>62</v>
      </c>
      <c r="C255" s="77">
        <v>1.69</v>
      </c>
      <c r="D255" s="77">
        <v>2.2599999999999998</v>
      </c>
      <c r="E255" s="77">
        <v>2.12</v>
      </c>
      <c r="F255" s="77">
        <v>2.16</v>
      </c>
      <c r="G255" s="77">
        <v>3.07</v>
      </c>
      <c r="H255" s="78">
        <v>7.3</v>
      </c>
      <c r="I255" s="78">
        <v>3.5</v>
      </c>
      <c r="J255" s="77">
        <v>2.72</v>
      </c>
      <c r="K255" s="78">
        <v>2.6</v>
      </c>
      <c r="L255" s="77">
        <v>2.95</v>
      </c>
      <c r="M255" s="77">
        <v>4.54</v>
      </c>
      <c r="N255" s="77">
        <v>4.47</v>
      </c>
      <c r="O255" s="77">
        <v>3.28</v>
      </c>
    </row>
    <row r="256" spans="1:15" ht="18.75" x14ac:dyDescent="0.25">
      <c r="A256" s="23" t="s">
        <v>127</v>
      </c>
      <c r="B256" s="23" t="s">
        <v>129</v>
      </c>
      <c r="C256" s="77">
        <v>1.71</v>
      </c>
      <c r="D256" s="77">
        <v>1.04</v>
      </c>
      <c r="E256" s="77">
        <v>0.53</v>
      </c>
      <c r="F256" s="77">
        <v>1.67</v>
      </c>
      <c r="G256" s="77">
        <v>1.69</v>
      </c>
      <c r="H256" s="77">
        <v>1.41</v>
      </c>
      <c r="I256" s="77">
        <v>0.86</v>
      </c>
      <c r="J256" s="77">
        <v>0.92</v>
      </c>
      <c r="K256" s="77">
        <v>0.84</v>
      </c>
      <c r="L256" s="77">
        <v>0.77</v>
      </c>
      <c r="M256" s="77">
        <v>1.28</v>
      </c>
      <c r="N256" s="77">
        <v>0.84</v>
      </c>
      <c r="O256" s="77">
        <v>1.1299999999999999</v>
      </c>
    </row>
    <row r="257" spans="1:15" ht="18.75" x14ac:dyDescent="0.25">
      <c r="A257" s="23" t="s">
        <v>127</v>
      </c>
      <c r="B257" s="23" t="s">
        <v>61</v>
      </c>
      <c r="C257" s="77">
        <v>4.9400000000000004</v>
      </c>
      <c r="D257" s="77">
        <v>9.2899999999999991</v>
      </c>
      <c r="E257" s="77">
        <v>8.41</v>
      </c>
      <c r="F257" s="77">
        <v>9.4700000000000006</v>
      </c>
      <c r="G257" s="77">
        <v>4.29</v>
      </c>
      <c r="H257" s="77">
        <v>1.38</v>
      </c>
      <c r="I257" s="77">
        <v>1.06</v>
      </c>
      <c r="J257" s="77">
        <v>1.01</v>
      </c>
      <c r="K257" s="77">
        <v>1.67</v>
      </c>
      <c r="L257" s="77">
        <v>1.74</v>
      </c>
      <c r="M257" s="77">
        <v>3.09</v>
      </c>
      <c r="N257" s="77">
        <v>1.87</v>
      </c>
      <c r="O257" s="77">
        <v>4.0199999999999996</v>
      </c>
    </row>
    <row r="258" spans="1:15" ht="18.75" customHeight="1" x14ac:dyDescent="0.25">
      <c r="A258" s="23" t="s">
        <v>127</v>
      </c>
      <c r="B258" s="23" t="s">
        <v>110</v>
      </c>
      <c r="C258" s="77">
        <v>6.95</v>
      </c>
      <c r="D258" s="77">
        <v>7.78</v>
      </c>
      <c r="E258" s="77">
        <v>8.42</v>
      </c>
      <c r="F258" s="77">
        <v>5.94</v>
      </c>
      <c r="G258" s="77">
        <v>6.53</v>
      </c>
      <c r="H258" s="77">
        <v>6.17</v>
      </c>
      <c r="I258" s="77">
        <v>7.96</v>
      </c>
      <c r="J258" s="77">
        <v>6.52</v>
      </c>
      <c r="K258" s="77">
        <v>6.22</v>
      </c>
      <c r="L258" s="77">
        <v>6.52</v>
      </c>
      <c r="M258" s="77">
        <v>6.38</v>
      </c>
      <c r="N258" s="77">
        <v>6.72</v>
      </c>
      <c r="O258" s="77">
        <v>6.84</v>
      </c>
    </row>
    <row r="259" spans="1:15" ht="18.75" x14ac:dyDescent="0.25">
      <c r="A259" s="23" t="s">
        <v>127</v>
      </c>
      <c r="B259" s="23" t="s">
        <v>111</v>
      </c>
      <c r="C259" s="77">
        <v>7.21</v>
      </c>
      <c r="D259" s="77">
        <v>8.39</v>
      </c>
      <c r="E259" s="78">
        <v>9.1</v>
      </c>
      <c r="F259" s="77">
        <v>6.55</v>
      </c>
      <c r="G259" s="77">
        <v>6.51</v>
      </c>
      <c r="H259" s="77">
        <v>6.67</v>
      </c>
      <c r="I259" s="77">
        <v>8.1199999999999992</v>
      </c>
      <c r="J259" s="77">
        <v>8.18</v>
      </c>
      <c r="K259" s="77">
        <v>7.65</v>
      </c>
      <c r="L259" s="77">
        <v>8.18</v>
      </c>
      <c r="M259" s="77">
        <v>8.01</v>
      </c>
      <c r="N259" s="77">
        <v>8.0500000000000007</v>
      </c>
      <c r="O259" s="77">
        <v>7.72</v>
      </c>
    </row>
    <row r="260" spans="1:15" x14ac:dyDescent="0.25">
      <c r="A260" s="1" t="s">
        <v>92</v>
      </c>
    </row>
    <row r="261" spans="1:15" x14ac:dyDescent="0.25">
      <c r="A261" s="20" t="s">
        <v>87</v>
      </c>
    </row>
    <row r="262" spans="1:15" ht="15" customHeight="1" x14ac:dyDescent="0.25">
      <c r="A262" s="37"/>
    </row>
    <row r="265" spans="1:15" ht="21.75" x14ac:dyDescent="0.25">
      <c r="A265" s="60" t="s">
        <v>147</v>
      </c>
      <c r="B265" s="60"/>
      <c r="C265" s="60"/>
    </row>
    <row r="266" spans="1:15" ht="42.75" customHeight="1" x14ac:dyDescent="0.25">
      <c r="A266" s="53" t="s">
        <v>162</v>
      </c>
      <c r="B266" s="53"/>
      <c r="C266" s="53"/>
    </row>
    <row r="267" spans="1:15" ht="18" x14ac:dyDescent="0.25">
      <c r="A267" s="54" t="s">
        <v>144</v>
      </c>
      <c r="B267" s="54"/>
      <c r="C267" s="54"/>
    </row>
    <row r="268" spans="1:15" ht="15" customHeight="1" x14ac:dyDescent="0.25">
      <c r="A268" s="24" t="s">
        <v>107</v>
      </c>
      <c r="B268" s="24" t="s">
        <v>64</v>
      </c>
      <c r="C268" s="24" t="s">
        <v>106</v>
      </c>
    </row>
    <row r="269" spans="1:15" ht="14.25" customHeight="1" x14ac:dyDescent="0.25">
      <c r="A269" s="57">
        <v>2020</v>
      </c>
      <c r="B269" s="75" t="s">
        <v>108</v>
      </c>
      <c r="C269" s="75">
        <v>17.399999999999999</v>
      </c>
    </row>
    <row r="270" spans="1:15" ht="18.75" x14ac:dyDescent="0.25">
      <c r="A270" s="58"/>
      <c r="B270" s="75" t="s">
        <v>109</v>
      </c>
      <c r="C270" s="75">
        <v>21.2</v>
      </c>
    </row>
    <row r="271" spans="1:15" ht="18.75" x14ac:dyDescent="0.25">
      <c r="A271" s="58"/>
      <c r="B271" s="75" t="s">
        <v>62</v>
      </c>
      <c r="C271" s="75">
        <v>4.0999999999999996</v>
      </c>
    </row>
    <row r="272" spans="1:15" ht="18.75" x14ac:dyDescent="0.25">
      <c r="A272" s="58"/>
      <c r="B272" s="75" t="s">
        <v>60</v>
      </c>
      <c r="C272" s="75">
        <v>45</v>
      </c>
    </row>
    <row r="273" spans="1:15" ht="18.75" x14ac:dyDescent="0.25">
      <c r="A273" s="58"/>
      <c r="B273" s="75" t="s">
        <v>61</v>
      </c>
      <c r="C273" s="75">
        <v>33</v>
      </c>
    </row>
    <row r="274" spans="1:15" ht="18.75" x14ac:dyDescent="0.25">
      <c r="A274" s="58"/>
      <c r="B274" s="75" t="s">
        <v>110</v>
      </c>
      <c r="C274" s="75">
        <v>30.8</v>
      </c>
    </row>
    <row r="275" spans="1:15" ht="18.75" x14ac:dyDescent="0.25">
      <c r="A275" s="59"/>
      <c r="B275" s="75" t="s">
        <v>111</v>
      </c>
      <c r="C275" s="75">
        <v>42.6</v>
      </c>
    </row>
    <row r="276" spans="1:15" ht="18.75" x14ac:dyDescent="0.25">
      <c r="A276" s="50">
        <v>2021</v>
      </c>
      <c r="B276" s="77" t="s">
        <v>108</v>
      </c>
      <c r="C276" s="77">
        <v>14.04</v>
      </c>
    </row>
    <row r="277" spans="1:15" ht="18.75" x14ac:dyDescent="0.25">
      <c r="A277" s="51"/>
      <c r="B277" s="77" t="s">
        <v>109</v>
      </c>
      <c r="C277" s="77">
        <v>10.54</v>
      </c>
    </row>
    <row r="278" spans="1:15" ht="18.75" x14ac:dyDescent="0.25">
      <c r="A278" s="51"/>
      <c r="B278" s="77" t="s">
        <v>62</v>
      </c>
      <c r="C278" s="77">
        <v>4.54</v>
      </c>
    </row>
    <row r="279" spans="1:15" ht="18.75" x14ac:dyDescent="0.25">
      <c r="A279" s="51"/>
      <c r="B279" s="77" t="s">
        <v>60</v>
      </c>
      <c r="C279" s="77">
        <v>31.31</v>
      </c>
    </row>
    <row r="280" spans="1:15" ht="18.75" x14ac:dyDescent="0.25">
      <c r="A280" s="51"/>
      <c r="B280" s="77" t="s">
        <v>61</v>
      </c>
      <c r="C280" s="77">
        <v>28.26</v>
      </c>
    </row>
    <row r="281" spans="1:15" ht="18.75" x14ac:dyDescent="0.25">
      <c r="A281" s="51"/>
      <c r="B281" s="77" t="s">
        <v>110</v>
      </c>
      <c r="C281" s="77">
        <v>39.85</v>
      </c>
    </row>
    <row r="282" spans="1:15" ht="18.75" x14ac:dyDescent="0.25">
      <c r="A282" s="52"/>
      <c r="B282" s="77" t="s">
        <v>111</v>
      </c>
      <c r="C282" s="77">
        <v>38.299999999999997</v>
      </c>
    </row>
    <row r="283" spans="1:15" x14ac:dyDescent="0.25">
      <c r="A283" s="1" t="s">
        <v>103</v>
      </c>
    </row>
    <row r="284" spans="1:15" ht="15.75" customHeight="1" x14ac:dyDescent="0.25">
      <c r="A284" s="20" t="s">
        <v>87</v>
      </c>
    </row>
    <row r="285" spans="1:15" ht="14.25" customHeight="1" x14ac:dyDescent="0.25"/>
    <row r="286" spans="1:15" ht="12" customHeight="1" x14ac:dyDescent="0.25"/>
    <row r="288" spans="1:15" ht="18" customHeight="1" x14ac:dyDescent="0.25">
      <c r="A288" s="60" t="s">
        <v>148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</row>
    <row r="289" spans="1:17" ht="19.5" customHeight="1" x14ac:dyDescent="0.25">
      <c r="A289" s="60" t="s">
        <v>163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</row>
    <row r="290" spans="1:17" ht="18" x14ac:dyDescent="0.25">
      <c r="A290" s="49" t="s">
        <v>146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1:17" ht="34.35" customHeight="1" x14ac:dyDescent="0.25">
      <c r="A291" s="23" t="s">
        <v>114</v>
      </c>
      <c r="B291" s="23" t="s">
        <v>64</v>
      </c>
      <c r="C291" s="23" t="s">
        <v>115</v>
      </c>
      <c r="D291" s="23" t="s">
        <v>116</v>
      </c>
      <c r="E291" s="23" t="s">
        <v>117</v>
      </c>
      <c r="F291" s="23" t="s">
        <v>164</v>
      </c>
      <c r="G291" s="23" t="s">
        <v>119</v>
      </c>
      <c r="H291" s="23" t="s">
        <v>120</v>
      </c>
      <c r="I291" s="23" t="s">
        <v>121</v>
      </c>
      <c r="J291" s="23" t="s">
        <v>122</v>
      </c>
      <c r="K291" s="23" t="s">
        <v>123</v>
      </c>
      <c r="L291" s="23" t="s">
        <v>124</v>
      </c>
      <c r="M291" s="23" t="s">
        <v>125</v>
      </c>
      <c r="N291" s="23" t="s">
        <v>126</v>
      </c>
      <c r="O291" s="23" t="s">
        <v>82</v>
      </c>
    </row>
    <row r="292" spans="1:17" ht="18.75" x14ac:dyDescent="0.25">
      <c r="A292" s="23" t="s">
        <v>127</v>
      </c>
      <c r="B292" s="23" t="s">
        <v>108</v>
      </c>
      <c r="C292" s="27">
        <v>38.46</v>
      </c>
      <c r="D292" s="27">
        <v>15.92</v>
      </c>
      <c r="E292" s="27">
        <v>28.61</v>
      </c>
      <c r="F292" s="27">
        <v>27.46</v>
      </c>
      <c r="G292" s="27">
        <v>16.61</v>
      </c>
      <c r="H292" s="27">
        <v>23.43</v>
      </c>
      <c r="I292" s="27">
        <v>1.28</v>
      </c>
      <c r="J292" s="27">
        <v>2.0699999999999998</v>
      </c>
      <c r="K292" s="27">
        <v>2.4900000000000002</v>
      </c>
      <c r="L292" s="27">
        <v>4.04</v>
      </c>
      <c r="M292" s="27">
        <v>4.07</v>
      </c>
      <c r="N292" s="27">
        <v>4.04</v>
      </c>
      <c r="O292" s="27">
        <v>14.04</v>
      </c>
    </row>
    <row r="293" spans="1:17" ht="18.75" x14ac:dyDescent="0.25">
      <c r="A293" s="23" t="s">
        <v>128</v>
      </c>
      <c r="B293" s="23" t="s">
        <v>109</v>
      </c>
      <c r="C293" s="27">
        <v>24.11</v>
      </c>
      <c r="D293" s="27">
        <v>24.61</v>
      </c>
      <c r="E293" s="35">
        <v>30.7</v>
      </c>
      <c r="F293" s="27">
        <v>12.25</v>
      </c>
      <c r="G293" s="27">
        <v>3.08</v>
      </c>
      <c r="H293" s="27">
        <v>3.28</v>
      </c>
      <c r="I293" s="27">
        <v>4.3600000000000003</v>
      </c>
      <c r="J293" s="27">
        <v>7.32</v>
      </c>
      <c r="K293" s="27">
        <v>4.8099999999999996</v>
      </c>
      <c r="L293" s="27">
        <v>4.58</v>
      </c>
      <c r="M293" s="27">
        <v>4.1900000000000004</v>
      </c>
      <c r="N293" s="27">
        <v>3.14</v>
      </c>
      <c r="O293" s="27">
        <v>10.54</v>
      </c>
    </row>
    <row r="294" spans="1:17" ht="18.75" x14ac:dyDescent="0.25">
      <c r="A294" s="23" t="s">
        <v>127</v>
      </c>
      <c r="B294" s="23" t="s">
        <v>62</v>
      </c>
      <c r="C294" s="27">
        <v>7.49</v>
      </c>
      <c r="D294" s="27">
        <v>8.77</v>
      </c>
      <c r="E294" s="27">
        <v>6.25</v>
      </c>
      <c r="F294" s="27">
        <v>3.55</v>
      </c>
      <c r="G294" s="27">
        <v>5.37</v>
      </c>
      <c r="H294" s="27">
        <v>4.7300000000000004</v>
      </c>
      <c r="I294" s="35">
        <v>3.2</v>
      </c>
      <c r="J294" s="27">
        <v>2.97</v>
      </c>
      <c r="K294" s="27">
        <v>2.95</v>
      </c>
      <c r="L294" s="27">
        <v>2.93</v>
      </c>
      <c r="M294" s="27">
        <v>2.93</v>
      </c>
      <c r="N294" s="27">
        <v>3.36</v>
      </c>
      <c r="O294" s="27">
        <v>4.54</v>
      </c>
    </row>
    <row r="295" spans="1:17" ht="16.5" customHeight="1" x14ac:dyDescent="0.25">
      <c r="A295" s="23" t="s">
        <v>127</v>
      </c>
      <c r="B295" s="23" t="s">
        <v>129</v>
      </c>
      <c r="C295" s="27">
        <v>63.08</v>
      </c>
      <c r="D295" s="27">
        <v>48.07</v>
      </c>
      <c r="E295" s="27">
        <v>53.18</v>
      </c>
      <c r="F295" s="27">
        <v>56.29</v>
      </c>
      <c r="G295" s="27">
        <v>43.64</v>
      </c>
      <c r="H295" s="27">
        <v>39.44</v>
      </c>
      <c r="I295" s="27">
        <v>32.35</v>
      </c>
      <c r="J295" s="27">
        <v>16.899999999999999</v>
      </c>
      <c r="K295" s="27">
        <v>10.44</v>
      </c>
      <c r="L295" s="27">
        <v>1.92</v>
      </c>
      <c r="M295" s="35">
        <v>8.5</v>
      </c>
      <c r="N295" s="27">
        <v>1.92</v>
      </c>
      <c r="O295" s="27">
        <v>31.31</v>
      </c>
    </row>
    <row r="296" spans="1:17" ht="18.75" x14ac:dyDescent="0.25">
      <c r="A296" s="23" t="s">
        <v>127</v>
      </c>
      <c r="B296" s="23" t="s">
        <v>61</v>
      </c>
      <c r="C296" s="27">
        <v>36.119999999999997</v>
      </c>
      <c r="D296" s="27">
        <v>28.91</v>
      </c>
      <c r="E296" s="27">
        <v>28.6</v>
      </c>
      <c r="F296" s="27">
        <v>30.76</v>
      </c>
      <c r="G296" s="27">
        <v>29.78</v>
      </c>
      <c r="H296" s="27">
        <v>25.16</v>
      </c>
      <c r="I296" s="35">
        <v>18.600000000000001</v>
      </c>
      <c r="J296" s="27">
        <v>22.68</v>
      </c>
      <c r="K296" s="35">
        <v>25.8</v>
      </c>
      <c r="L296" s="27">
        <v>31.22</v>
      </c>
      <c r="M296" s="27">
        <v>27.69</v>
      </c>
      <c r="N296" s="27">
        <v>33.78</v>
      </c>
      <c r="O296" s="27">
        <v>28.26</v>
      </c>
    </row>
    <row r="297" spans="1:17" ht="18.75" x14ac:dyDescent="0.25">
      <c r="A297" s="23" t="s">
        <v>127</v>
      </c>
      <c r="B297" s="23" t="s">
        <v>110</v>
      </c>
      <c r="C297" s="27">
        <v>30.43</v>
      </c>
      <c r="D297" s="35">
        <v>39.700000000000003</v>
      </c>
      <c r="E297" s="27">
        <v>44.43</v>
      </c>
      <c r="F297" s="27">
        <v>60.86</v>
      </c>
      <c r="G297" s="27">
        <v>42.58</v>
      </c>
      <c r="H297" s="27">
        <v>39.39</v>
      </c>
      <c r="I297" s="27">
        <v>30.63</v>
      </c>
      <c r="J297" s="27">
        <v>29.74</v>
      </c>
      <c r="K297" s="27">
        <v>34.11</v>
      </c>
      <c r="L297" s="27">
        <v>34.270000000000003</v>
      </c>
      <c r="M297" s="27">
        <v>38.71</v>
      </c>
      <c r="N297" s="27">
        <v>53.39</v>
      </c>
      <c r="O297" s="27">
        <v>39.85</v>
      </c>
    </row>
    <row r="298" spans="1:17" ht="18.75" x14ac:dyDescent="0.25">
      <c r="A298" s="23" t="s">
        <v>127</v>
      </c>
      <c r="B298" s="23" t="s">
        <v>111</v>
      </c>
      <c r="C298" s="27">
        <v>37.01</v>
      </c>
      <c r="D298" s="27">
        <v>49.08</v>
      </c>
      <c r="E298" s="27">
        <v>57.54</v>
      </c>
      <c r="F298" s="27">
        <v>54.28</v>
      </c>
      <c r="G298" s="27">
        <v>38.43</v>
      </c>
      <c r="H298" s="27">
        <v>33.33</v>
      </c>
      <c r="I298" s="27">
        <v>24.51</v>
      </c>
      <c r="J298" s="27">
        <v>23.65</v>
      </c>
      <c r="K298" s="27">
        <v>28.12</v>
      </c>
      <c r="L298" s="27">
        <v>40.119999999999997</v>
      </c>
      <c r="M298" s="27">
        <v>33.54</v>
      </c>
      <c r="N298" s="27">
        <v>39.99</v>
      </c>
      <c r="O298" s="35">
        <v>38.299999999999997</v>
      </c>
    </row>
    <row r="299" spans="1:17" x14ac:dyDescent="0.25">
      <c r="A299" s="20" t="s">
        <v>92</v>
      </c>
    </row>
    <row r="300" spans="1:17" x14ac:dyDescent="0.25">
      <c r="A300" s="20" t="s">
        <v>87</v>
      </c>
    </row>
    <row r="304" spans="1:17" ht="21.75" x14ac:dyDescent="0.25">
      <c r="A304" s="60" t="s">
        <v>149</v>
      </c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</row>
    <row r="305" spans="1:17" ht="21.75" customHeight="1" x14ac:dyDescent="0.25">
      <c r="A305" s="48" t="s">
        <v>175</v>
      </c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</row>
    <row r="306" spans="1:17" ht="18.75" x14ac:dyDescent="0.25">
      <c r="A306" s="56" t="s">
        <v>64</v>
      </c>
      <c r="B306" s="56" t="s">
        <v>150</v>
      </c>
      <c r="C306" s="56" t="s">
        <v>151</v>
      </c>
      <c r="D306" s="56"/>
      <c r="E306" s="56"/>
      <c r="F306" s="56" t="s">
        <v>152</v>
      </c>
      <c r="G306" s="56"/>
      <c r="H306" s="56"/>
      <c r="I306" s="56" t="s">
        <v>153</v>
      </c>
      <c r="J306" s="56"/>
      <c r="K306" s="56"/>
      <c r="L306" s="56" t="s">
        <v>154</v>
      </c>
      <c r="M306" s="56"/>
      <c r="N306" s="56"/>
      <c r="O306" s="56" t="s">
        <v>155</v>
      </c>
      <c r="P306" s="56"/>
      <c r="Q306" s="56"/>
    </row>
    <row r="307" spans="1:17" ht="18.75" x14ac:dyDescent="0.25">
      <c r="A307" s="56"/>
      <c r="B307" s="56"/>
      <c r="C307" s="24">
        <v>2019</v>
      </c>
      <c r="D307" s="24">
        <v>2020</v>
      </c>
      <c r="E307" s="24">
        <v>2021</v>
      </c>
      <c r="F307" s="24">
        <v>2019</v>
      </c>
      <c r="G307" s="24">
        <v>2020</v>
      </c>
      <c r="H307" s="24">
        <v>2021</v>
      </c>
      <c r="I307" s="24">
        <v>2019</v>
      </c>
      <c r="J307" s="24">
        <v>2020</v>
      </c>
      <c r="K307" s="24">
        <v>2021</v>
      </c>
      <c r="L307" s="24">
        <v>2019</v>
      </c>
      <c r="M307" s="24">
        <v>2020</v>
      </c>
      <c r="N307" s="24">
        <v>2021</v>
      </c>
      <c r="O307" s="24">
        <v>2019</v>
      </c>
      <c r="P307" s="24">
        <v>2020</v>
      </c>
      <c r="Q307" s="24">
        <v>2021</v>
      </c>
    </row>
    <row r="308" spans="1:17" ht="18" customHeight="1" x14ac:dyDescent="0.25">
      <c r="A308" s="23" t="s">
        <v>108</v>
      </c>
      <c r="B308" s="23" t="s">
        <v>127</v>
      </c>
      <c r="C308" s="35">
        <v>44.3</v>
      </c>
      <c r="D308" s="27">
        <v>44.1</v>
      </c>
      <c r="E308" s="27">
        <v>54.53</v>
      </c>
      <c r="F308" s="27">
        <v>4.09</v>
      </c>
      <c r="G308" s="27">
        <v>2.87</v>
      </c>
      <c r="H308" s="27">
        <v>2.0099999999999998</v>
      </c>
      <c r="I308" s="35">
        <v>23.9</v>
      </c>
      <c r="J308" s="35">
        <v>17.399999999999999</v>
      </c>
      <c r="K308" s="27">
        <v>14.04</v>
      </c>
      <c r="L308" s="27">
        <v>49.02</v>
      </c>
      <c r="M308" s="27">
        <v>46.66</v>
      </c>
      <c r="N308" s="27">
        <v>42.99</v>
      </c>
      <c r="O308" s="27">
        <v>0.43</v>
      </c>
      <c r="P308" s="27">
        <v>0.52</v>
      </c>
      <c r="Q308" s="27">
        <v>0.54</v>
      </c>
    </row>
    <row r="309" spans="1:17" ht="18.75" x14ac:dyDescent="0.25">
      <c r="A309" s="23" t="s">
        <v>109</v>
      </c>
      <c r="B309" s="23" t="s">
        <v>128</v>
      </c>
      <c r="C309" s="35">
        <v>80.3</v>
      </c>
      <c r="D309" s="27">
        <v>101.1</v>
      </c>
      <c r="E309" s="27">
        <v>101.56</v>
      </c>
      <c r="F309" s="27">
        <v>9.51</v>
      </c>
      <c r="G309" s="27">
        <v>10.88</v>
      </c>
      <c r="H309" s="27">
        <v>8.15</v>
      </c>
      <c r="I309" s="35">
        <v>31.6</v>
      </c>
      <c r="J309" s="35">
        <v>21.2</v>
      </c>
      <c r="K309" s="27">
        <v>10.54</v>
      </c>
      <c r="L309" s="27">
        <v>38.979999999999997</v>
      </c>
      <c r="M309" s="27">
        <v>54.97</v>
      </c>
      <c r="N309" s="27">
        <v>50.59</v>
      </c>
      <c r="O309" s="27">
        <v>0.43</v>
      </c>
      <c r="P309" s="27">
        <v>0.35</v>
      </c>
      <c r="Q309" s="27">
        <v>0.41</v>
      </c>
    </row>
    <row r="310" spans="1:17" ht="18.75" x14ac:dyDescent="0.25">
      <c r="A310" s="23" t="s">
        <v>62</v>
      </c>
      <c r="B310" s="23" t="s">
        <v>127</v>
      </c>
      <c r="C310" s="35">
        <v>58</v>
      </c>
      <c r="D310" s="35">
        <v>46</v>
      </c>
      <c r="E310" s="27">
        <v>28.57</v>
      </c>
      <c r="F310" s="27">
        <v>6.86</v>
      </c>
      <c r="G310" s="27">
        <v>3.08</v>
      </c>
      <c r="H310" s="27">
        <v>3.28</v>
      </c>
      <c r="I310" s="35">
        <v>8.3000000000000007</v>
      </c>
      <c r="J310" s="35">
        <v>4.0999999999999996</v>
      </c>
      <c r="K310" s="27">
        <v>4.54</v>
      </c>
      <c r="L310" s="27">
        <v>62.54</v>
      </c>
      <c r="M310" s="27">
        <v>41.38</v>
      </c>
      <c r="N310" s="27">
        <v>37.090000000000003</v>
      </c>
      <c r="O310" s="35">
        <v>0.2</v>
      </c>
      <c r="P310" s="27">
        <v>0.23</v>
      </c>
      <c r="Q310" s="27">
        <v>0.17</v>
      </c>
    </row>
    <row r="311" spans="1:17" ht="18.75" x14ac:dyDescent="0.25">
      <c r="A311" s="23" t="s">
        <v>129</v>
      </c>
      <c r="B311" s="23" t="s">
        <v>127</v>
      </c>
      <c r="C311" s="35">
        <v>66.099999999999994</v>
      </c>
      <c r="D311" s="35">
        <v>85.7</v>
      </c>
      <c r="E311" s="27">
        <v>79.86</v>
      </c>
      <c r="F311" s="27">
        <v>0.89</v>
      </c>
      <c r="G311" s="35">
        <v>1.3</v>
      </c>
      <c r="H311" s="27">
        <v>1.1299999999999999</v>
      </c>
      <c r="I311" s="27">
        <v>55.6</v>
      </c>
      <c r="J311" s="35">
        <v>45</v>
      </c>
      <c r="K311" s="27">
        <v>31.31</v>
      </c>
      <c r="L311" s="27">
        <v>27.03</v>
      </c>
      <c r="M311" s="27">
        <v>32.270000000000003</v>
      </c>
      <c r="N311" s="27">
        <v>30.47</v>
      </c>
      <c r="O311" s="27">
        <v>0.41</v>
      </c>
      <c r="P311" s="27">
        <v>0.72</v>
      </c>
      <c r="Q311" s="27">
        <v>0.69</v>
      </c>
    </row>
    <row r="312" spans="1:17" ht="18.75" x14ac:dyDescent="0.25">
      <c r="A312" s="23" t="s">
        <v>61</v>
      </c>
      <c r="B312" s="23" t="s">
        <v>127</v>
      </c>
      <c r="C312" s="35">
        <v>131</v>
      </c>
      <c r="D312" s="35">
        <v>103.8</v>
      </c>
      <c r="E312" s="27">
        <v>37.22</v>
      </c>
      <c r="F312" s="27">
        <v>1.55</v>
      </c>
      <c r="G312" s="27">
        <v>3.07</v>
      </c>
      <c r="H312" s="27">
        <v>4.0199999999999996</v>
      </c>
      <c r="I312" s="27">
        <v>31.2</v>
      </c>
      <c r="J312" s="35">
        <v>33</v>
      </c>
      <c r="K312" s="27">
        <v>28.26</v>
      </c>
      <c r="L312" s="27">
        <v>49.75</v>
      </c>
      <c r="M312" s="27">
        <v>38.18</v>
      </c>
      <c r="N312" s="27">
        <v>40.67</v>
      </c>
      <c r="O312" s="27">
        <v>0.75</v>
      </c>
      <c r="P312" s="27">
        <v>0.53</v>
      </c>
      <c r="Q312" s="27">
        <v>0.71</v>
      </c>
    </row>
    <row r="313" spans="1:17" ht="18.75" x14ac:dyDescent="0.25">
      <c r="A313" s="23" t="s">
        <v>172</v>
      </c>
      <c r="B313" s="23" t="s">
        <v>127</v>
      </c>
      <c r="C313" s="27" t="s">
        <v>58</v>
      </c>
      <c r="D313" s="27" t="s">
        <v>58</v>
      </c>
      <c r="E313" s="27">
        <v>127.62</v>
      </c>
      <c r="F313" s="27">
        <v>8.36</v>
      </c>
      <c r="G313" s="27">
        <v>6.99</v>
      </c>
      <c r="H313" s="27">
        <v>6.84</v>
      </c>
      <c r="I313" s="27">
        <v>43.3</v>
      </c>
      <c r="J313" s="35">
        <v>30.8</v>
      </c>
      <c r="K313" s="27">
        <v>39.85</v>
      </c>
      <c r="L313" s="35">
        <v>59.6</v>
      </c>
      <c r="M313" s="27">
        <v>26.39</v>
      </c>
      <c r="N313" s="27">
        <v>26.48</v>
      </c>
      <c r="O313" s="35">
        <v>1.5</v>
      </c>
      <c r="P313" s="27">
        <v>0.93</v>
      </c>
      <c r="Q313" s="27">
        <v>0.79</v>
      </c>
    </row>
    <row r="314" spans="1:17" ht="18.75" x14ac:dyDescent="0.25">
      <c r="A314" s="23" t="s">
        <v>111</v>
      </c>
      <c r="B314" s="23" t="s">
        <v>127</v>
      </c>
      <c r="C314" s="27">
        <v>115.4</v>
      </c>
      <c r="D314" s="27">
        <v>109.87</v>
      </c>
      <c r="E314" s="27">
        <v>124.96</v>
      </c>
      <c r="F314" s="35">
        <v>8.6</v>
      </c>
      <c r="G314" s="27">
        <v>7.25</v>
      </c>
      <c r="H314" s="27">
        <v>7.72</v>
      </c>
      <c r="I314" s="27">
        <v>33.4</v>
      </c>
      <c r="J314" s="35">
        <v>42.6</v>
      </c>
      <c r="K314" s="35">
        <v>38.299999999999997</v>
      </c>
      <c r="L314" s="27">
        <v>78.150000000000006</v>
      </c>
      <c r="M314" s="27">
        <v>29.82</v>
      </c>
      <c r="N314" s="35">
        <v>35.299999999999997</v>
      </c>
      <c r="O314" s="27">
        <v>0.95</v>
      </c>
      <c r="P314" s="27">
        <v>0.44</v>
      </c>
      <c r="Q314" s="27">
        <v>0.64</v>
      </c>
    </row>
    <row r="315" spans="1:17" ht="14.25" customHeight="1" x14ac:dyDescent="0.25">
      <c r="A315" s="20" t="s">
        <v>92</v>
      </c>
    </row>
    <row r="316" spans="1:17" ht="14.25" customHeight="1" x14ac:dyDescent="0.25">
      <c r="A316" s="20" t="s">
        <v>87</v>
      </c>
    </row>
    <row r="317" spans="1:17" ht="14.25" customHeight="1" x14ac:dyDescent="0.25">
      <c r="A317" s="20" t="s">
        <v>169</v>
      </c>
    </row>
    <row r="318" spans="1:17" ht="14.25" customHeight="1" x14ac:dyDescent="0.25">
      <c r="A318" s="20"/>
    </row>
    <row r="319" spans="1:17" ht="14.25" customHeight="1" x14ac:dyDescent="0.25">
      <c r="A319" s="20"/>
    </row>
    <row r="320" spans="1:17" ht="21.75" x14ac:dyDescent="0.25">
      <c r="A320" s="60" t="s">
        <v>156</v>
      </c>
      <c r="B320" s="60"/>
      <c r="C320" s="60"/>
    </row>
    <row r="321" spans="1:3" ht="16.5" customHeight="1" x14ac:dyDescent="0.25">
      <c r="A321" s="68" t="s">
        <v>157</v>
      </c>
      <c r="B321" s="68"/>
      <c r="C321" s="68"/>
    </row>
    <row r="322" spans="1:3" ht="18.75" x14ac:dyDescent="0.25">
      <c r="A322" s="24" t="s">
        <v>114</v>
      </c>
      <c r="B322" s="24" t="s">
        <v>59</v>
      </c>
      <c r="C322" s="24" t="s">
        <v>4</v>
      </c>
    </row>
    <row r="323" spans="1:3" ht="12.75" customHeight="1" x14ac:dyDescent="0.25">
      <c r="A323" s="23" t="s">
        <v>127</v>
      </c>
      <c r="B323" s="26">
        <v>6</v>
      </c>
      <c r="C323" s="38">
        <v>0.86</v>
      </c>
    </row>
    <row r="324" spans="1:3" ht="18.75" x14ac:dyDescent="0.25">
      <c r="A324" s="23" t="s">
        <v>128</v>
      </c>
      <c r="B324" s="26">
        <v>1</v>
      </c>
      <c r="C324" s="38">
        <v>0.14000000000000001</v>
      </c>
    </row>
    <row r="325" spans="1:3" ht="15.75" customHeight="1" x14ac:dyDescent="0.25">
      <c r="A325" s="23" t="s">
        <v>158</v>
      </c>
      <c r="B325" s="26">
        <v>7</v>
      </c>
      <c r="C325" s="38">
        <v>1</v>
      </c>
    </row>
    <row r="326" spans="1:3" ht="17.25" customHeight="1" x14ac:dyDescent="0.25">
      <c r="A326" s="20" t="s">
        <v>103</v>
      </c>
    </row>
    <row r="327" spans="1:3" ht="14.25" customHeight="1" x14ac:dyDescent="0.25">
      <c r="A327" s="20" t="s">
        <v>87</v>
      </c>
    </row>
    <row r="329" spans="1:3" ht="17.25" customHeight="1" x14ac:dyDescent="0.25"/>
    <row r="330" spans="1:3" ht="18" customHeight="1" x14ac:dyDescent="0.25"/>
    <row r="331" spans="1:3" ht="15.75" customHeight="1" x14ac:dyDescent="0.25"/>
    <row r="332" spans="1:3" ht="22.5" customHeight="1" x14ac:dyDescent="0.25"/>
    <row r="340" ht="15.75" customHeight="1" x14ac:dyDescent="0.25"/>
    <row r="343" ht="36.75" customHeight="1" x14ac:dyDescent="0.25"/>
    <row r="344" ht="18.75" customHeight="1" x14ac:dyDescent="0.25"/>
    <row r="351" ht="47.25" customHeight="1" x14ac:dyDescent="0.25"/>
    <row r="352" ht="25.5" customHeight="1" x14ac:dyDescent="0.25"/>
    <row r="357" ht="14.25" customHeight="1" x14ac:dyDescent="0.25"/>
    <row r="362" ht="12.75" customHeight="1" x14ac:dyDescent="0.25"/>
    <row r="363" ht="12" customHeight="1" x14ac:dyDescent="0.25"/>
    <row r="372" ht="45" customHeight="1" x14ac:dyDescent="0.25"/>
    <row r="373" ht="23.25" customHeight="1" x14ac:dyDescent="0.25"/>
    <row r="383" ht="21.75" customHeight="1" x14ac:dyDescent="0.25"/>
    <row r="385" ht="16.5" customHeight="1" x14ac:dyDescent="0.25"/>
    <row r="386" ht="15" customHeight="1" x14ac:dyDescent="0.25"/>
    <row r="389" ht="32.25" customHeight="1" x14ac:dyDescent="0.25"/>
    <row r="394" ht="42.75" customHeight="1" x14ac:dyDescent="0.25"/>
    <row r="401" ht="52.5" customHeight="1" x14ac:dyDescent="0.25"/>
    <row r="402" ht="37.5" customHeight="1" x14ac:dyDescent="0.25"/>
    <row r="406" ht="12" customHeight="1" x14ac:dyDescent="0.25"/>
    <row r="419" ht="46.5" customHeight="1" x14ac:dyDescent="0.25"/>
    <row r="427" ht="34.5" customHeight="1" x14ac:dyDescent="0.25"/>
    <row r="428" ht="19.5" customHeight="1" x14ac:dyDescent="0.25"/>
    <row r="432" ht="46.5" customHeight="1" x14ac:dyDescent="0.25"/>
    <row r="433" ht="61.5" customHeight="1" x14ac:dyDescent="0.25"/>
    <row r="444" ht="42.75" customHeight="1" x14ac:dyDescent="0.25"/>
    <row r="467" ht="41.25" customHeight="1" x14ac:dyDescent="0.25"/>
    <row r="470" ht="29.25" customHeight="1" x14ac:dyDescent="0.25"/>
    <row r="479" ht="33" customHeight="1" x14ac:dyDescent="0.25"/>
    <row r="491" ht="31.5" customHeight="1" x14ac:dyDescent="0.25"/>
    <row r="500" ht="28.5" customHeight="1" x14ac:dyDescent="0.25"/>
    <row r="504" ht="43.5" customHeight="1" x14ac:dyDescent="0.25"/>
    <row r="516" ht="12" customHeight="1" x14ac:dyDescent="0.25"/>
    <row r="549" ht="45" customHeight="1" x14ac:dyDescent="0.25"/>
    <row r="578" ht="42.75" customHeight="1" x14ac:dyDescent="0.25"/>
    <row r="579" ht="33" customHeight="1" x14ac:dyDescent="0.25"/>
    <row r="580" ht="18.75" customHeight="1" x14ac:dyDescent="0.25"/>
    <row r="582" ht="14.25" customHeight="1" x14ac:dyDescent="0.25"/>
    <row r="590" ht="32.25" customHeight="1" x14ac:dyDescent="0.25"/>
    <row r="594" spans="8:8" ht="41.25" customHeight="1" x14ac:dyDescent="0.25"/>
    <row r="595" spans="8:8" ht="42.75" customHeight="1" x14ac:dyDescent="0.25"/>
    <row r="602" spans="8:8" ht="31.5" customHeight="1" x14ac:dyDescent="0.25"/>
    <row r="607" spans="8:8" ht="32.25" customHeight="1" x14ac:dyDescent="0.25"/>
    <row r="608" spans="8:8" x14ac:dyDescent="0.25">
      <c r="H608" s="44"/>
    </row>
    <row r="609" spans="8:8" x14ac:dyDescent="0.25">
      <c r="H609" s="44"/>
    </row>
    <row r="610" spans="8:8" x14ac:dyDescent="0.25">
      <c r="H610" s="29"/>
    </row>
    <row r="611" spans="8:8" x14ac:dyDescent="0.25">
      <c r="H611" s="29"/>
    </row>
    <row r="612" spans="8:8" x14ac:dyDescent="0.25">
      <c r="H612" s="29"/>
    </row>
    <row r="613" spans="8:8" x14ac:dyDescent="0.25">
      <c r="H613" s="29"/>
    </row>
    <row r="614" spans="8:8" x14ac:dyDescent="0.25">
      <c r="H614" s="29"/>
    </row>
    <row r="615" spans="8:8" x14ac:dyDescent="0.25">
      <c r="H615" s="29"/>
    </row>
    <row r="616" spans="8:8" x14ac:dyDescent="0.25">
      <c r="H616" s="29"/>
    </row>
    <row r="617" spans="8:8" x14ac:dyDescent="0.25">
      <c r="H617" s="29"/>
    </row>
    <row r="618" spans="8:8" ht="18" customHeight="1" x14ac:dyDescent="0.25">
      <c r="H618" s="29"/>
    </row>
    <row r="619" spans="8:8" x14ac:dyDescent="0.25">
      <c r="H619" s="29"/>
    </row>
    <row r="620" spans="8:8" ht="14.25" customHeight="1" x14ac:dyDescent="0.25"/>
    <row r="622" spans="8:8" ht="13.5" customHeight="1" x14ac:dyDescent="0.25"/>
    <row r="636" ht="24" customHeight="1" x14ac:dyDescent="0.25"/>
    <row r="655" ht="24.75" customHeight="1" x14ac:dyDescent="0.25"/>
    <row r="692" ht="48.75" customHeight="1" x14ac:dyDescent="0.25"/>
    <row r="704" ht="39" customHeight="1" x14ac:dyDescent="0.25"/>
    <row r="705" ht="49.5" customHeight="1" x14ac:dyDescent="0.25"/>
    <row r="706" ht="22.5" customHeight="1" x14ac:dyDescent="0.25"/>
    <row r="708" ht="46.5" customHeight="1" x14ac:dyDescent="0.25"/>
    <row r="709" ht="63" customHeight="1" x14ac:dyDescent="0.25"/>
    <row r="715" ht="27.75" customHeight="1" x14ac:dyDescent="0.25"/>
    <row r="731" ht="18.75" customHeight="1" x14ac:dyDescent="0.25"/>
    <row r="739" ht="16.5" customHeight="1" x14ac:dyDescent="0.25"/>
    <row r="741" ht="36" customHeight="1" x14ac:dyDescent="0.25"/>
    <row r="744" ht="25.5" customHeight="1" x14ac:dyDescent="0.25"/>
    <row r="753" ht="30.75" customHeight="1" x14ac:dyDescent="0.25"/>
    <row r="754" ht="22.5" customHeight="1" x14ac:dyDescent="0.25"/>
    <row r="756" ht="38.25" customHeight="1" x14ac:dyDescent="0.25"/>
    <row r="769" ht="12.75" customHeight="1" x14ac:dyDescent="0.25"/>
    <row r="795" ht="14.25" customHeight="1" x14ac:dyDescent="0.25"/>
    <row r="809" ht="36.75" customHeight="1" x14ac:dyDescent="0.25"/>
    <row r="822" ht="54" customHeight="1" x14ac:dyDescent="0.25"/>
    <row r="833" ht="51.75" customHeight="1" x14ac:dyDescent="0.25"/>
    <row r="844" ht="39.75" customHeight="1" x14ac:dyDescent="0.25"/>
    <row r="860" ht="49.5" customHeight="1" x14ac:dyDescent="0.25"/>
    <row r="861" ht="19.5" customHeight="1" x14ac:dyDescent="0.25"/>
    <row r="872" ht="41.25" customHeight="1" x14ac:dyDescent="0.25"/>
    <row r="896" ht="43.5" customHeight="1" x14ac:dyDescent="0.25"/>
    <row r="897" ht="17.25" customHeight="1" x14ac:dyDescent="0.25"/>
  </sheetData>
  <mergeCells count="95">
    <mergeCell ref="A276:A282"/>
    <mergeCell ref="A289:O289"/>
    <mergeCell ref="A288:O288"/>
    <mergeCell ref="A290:O290"/>
    <mergeCell ref="A306:A307"/>
    <mergeCell ref="B306:B307"/>
    <mergeCell ref="O306:Q306"/>
    <mergeCell ref="A304:Q304"/>
    <mergeCell ref="A305:Q305"/>
    <mergeCell ref="L306:N306"/>
    <mergeCell ref="C306:E306"/>
    <mergeCell ref="F306:H306"/>
    <mergeCell ref="A321:C321"/>
    <mergeCell ref="A320:C320"/>
    <mergeCell ref="A186:C186"/>
    <mergeCell ref="H172:H173"/>
    <mergeCell ref="I172:I173"/>
    <mergeCell ref="I306:K306"/>
    <mergeCell ref="A209:O209"/>
    <mergeCell ref="A210:O210"/>
    <mergeCell ref="A211:O211"/>
    <mergeCell ref="A225:C225"/>
    <mergeCell ref="A226:C226"/>
    <mergeCell ref="A227:C227"/>
    <mergeCell ref="A229:A235"/>
    <mergeCell ref="A265:C265"/>
    <mergeCell ref="A266:C266"/>
    <mergeCell ref="A267:C267"/>
    <mergeCell ref="A269:A275"/>
    <mergeCell ref="M172:M173"/>
    <mergeCell ref="N172:N173"/>
    <mergeCell ref="A169:O169"/>
    <mergeCell ref="A170:O170"/>
    <mergeCell ref="A171:O171"/>
    <mergeCell ref="F172:F173"/>
    <mergeCell ref="G172:G173"/>
    <mergeCell ref="J172:J173"/>
    <mergeCell ref="K172:K173"/>
    <mergeCell ref="L172:L173"/>
    <mergeCell ref="A190:A196"/>
    <mergeCell ref="A236:A242"/>
    <mergeCell ref="A249:O249"/>
    <mergeCell ref="A57:G57"/>
    <mergeCell ref="A94:G94"/>
    <mergeCell ref="A95:G95"/>
    <mergeCell ref="A107:C107"/>
    <mergeCell ref="A108:C108"/>
    <mergeCell ref="A82:G82"/>
    <mergeCell ref="A83:G83"/>
    <mergeCell ref="A18:D18"/>
    <mergeCell ref="A72:A73"/>
    <mergeCell ref="B72:G72"/>
    <mergeCell ref="A70:G70"/>
    <mergeCell ref="A71:G71"/>
    <mergeCell ref="A30:A31"/>
    <mergeCell ref="B30:G30"/>
    <mergeCell ref="A28:G28"/>
    <mergeCell ref="A29:G29"/>
    <mergeCell ref="A44:A45"/>
    <mergeCell ref="B44:G44"/>
    <mergeCell ref="A42:G42"/>
    <mergeCell ref="A43:G43"/>
    <mergeCell ref="A58:A59"/>
    <mergeCell ref="B58:G58"/>
    <mergeCell ref="A56:G56"/>
    <mergeCell ref="A10:F10"/>
    <mergeCell ref="A11:F11"/>
    <mergeCell ref="A12:E12"/>
    <mergeCell ref="A8:G8"/>
    <mergeCell ref="A17:D17"/>
    <mergeCell ref="A157:A163"/>
    <mergeCell ref="A197:A203"/>
    <mergeCell ref="A109:C109"/>
    <mergeCell ref="A111:A117"/>
    <mergeCell ref="A130:O130"/>
    <mergeCell ref="A131:O131"/>
    <mergeCell ref="A132:O132"/>
    <mergeCell ref="A146:C146"/>
    <mergeCell ref="A147:C147"/>
    <mergeCell ref="H608:H609"/>
    <mergeCell ref="O172:O173"/>
    <mergeCell ref="A84:A85"/>
    <mergeCell ref="B84:G84"/>
    <mergeCell ref="A250:O250"/>
    <mergeCell ref="A251:O251"/>
    <mergeCell ref="A118:A124"/>
    <mergeCell ref="A187:C187"/>
    <mergeCell ref="A188:C188"/>
    <mergeCell ref="A172:A173"/>
    <mergeCell ref="B172:B173"/>
    <mergeCell ref="C172:C173"/>
    <mergeCell ref="D172:D173"/>
    <mergeCell ref="E172:E173"/>
    <mergeCell ref="A148:C148"/>
    <mergeCell ref="A150:A156"/>
  </mergeCells>
  <hyperlinks>
    <hyperlink ref="A13" r:id="rId1" xr:uid="{AD77FA7B-62B5-4881-B4E8-E7DBE85F5055}"/>
    <hyperlink ref="B13" r:id="rId2" xr:uid="{8DA73909-C391-44E4-B6A4-EEFBEC35DF48}"/>
    <hyperlink ref="C13" r:id="rId3" xr:uid="{0757939D-571D-48B7-A0DC-760EA0E7703A}"/>
    <hyperlink ref="D13" r:id="rId4" xr:uid="{679F78B5-B73A-4D63-B7D1-54FD0AD2A2EC}"/>
    <hyperlink ref="B14" r:id="rId5" xr:uid="{84811B69-1B6D-4520-9884-465B739433BB}"/>
    <hyperlink ref="D14" r:id="rId6" xr:uid="{0279D632-C9B6-4F2C-BA50-EE83AFAA30E8}"/>
    <hyperlink ref="C14" r:id="rId7" xr:uid="{601D5350-121A-4C2A-848B-1CA6F3FA3B73}"/>
    <hyperlink ref="A14" r:id="rId8" xr:uid="{EDBC6812-B10E-4AC1-A40C-BB896AC9DACD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1F60-2C30-4BFF-8DB2-F9EB35F21D01}">
  <dimension ref="A8:P89"/>
  <sheetViews>
    <sheetView showGridLines="0" rightToLeft="1" topLeftCell="D76" workbookViewId="0">
      <selection activeCell="K84" sqref="K84:M88"/>
    </sheetView>
  </sheetViews>
  <sheetFormatPr defaultRowHeight="15" x14ac:dyDescent="0.25"/>
  <cols>
    <col min="1" max="1" width="67.5703125" bestFit="1" customWidth="1"/>
    <col min="2" max="2" width="25.5703125" customWidth="1"/>
    <col min="3" max="3" width="24.42578125" customWidth="1"/>
    <col min="4" max="4" width="32" customWidth="1"/>
    <col min="6" max="6" width="15" customWidth="1"/>
    <col min="8" max="8" width="28.5703125" customWidth="1"/>
  </cols>
  <sheetData>
    <row r="8" spans="1:11" ht="97.5" customHeight="1" x14ac:dyDescent="0.25">
      <c r="A8" s="72" t="s">
        <v>55</v>
      </c>
      <c r="B8" s="72"/>
      <c r="C8" s="72"/>
      <c r="D8" s="72"/>
      <c r="E8" s="72"/>
      <c r="F8" s="12"/>
      <c r="G8" s="12"/>
      <c r="H8" s="12"/>
      <c r="I8" s="12"/>
    </row>
    <row r="9" spans="1:11" ht="18.75" x14ac:dyDescent="0.45">
      <c r="A9" s="1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40.5" customHeight="1" x14ac:dyDescent="0.25">
      <c r="A10" s="62" t="s">
        <v>45</v>
      </c>
      <c r="B10" s="62"/>
      <c r="C10" s="62"/>
      <c r="D10" s="62"/>
      <c r="E10" s="62"/>
      <c r="F10" s="62"/>
      <c r="G10" s="15"/>
      <c r="H10" s="15"/>
      <c r="I10" s="15"/>
      <c r="J10" s="15"/>
      <c r="K10" s="15"/>
    </row>
    <row r="11" spans="1:11" ht="18.75" x14ac:dyDescent="0.45">
      <c r="A11" s="63" t="s">
        <v>46</v>
      </c>
      <c r="B11" s="63"/>
      <c r="C11" s="63"/>
      <c r="D11" s="63"/>
      <c r="E11" s="63"/>
      <c r="F11" s="63"/>
      <c r="G11" s="14"/>
      <c r="H11" s="14"/>
      <c r="I11" s="14"/>
      <c r="J11" s="14"/>
      <c r="K11" s="14"/>
    </row>
    <row r="12" spans="1:11" ht="18.75" x14ac:dyDescent="0.45">
      <c r="A12" s="73" t="s">
        <v>56</v>
      </c>
      <c r="B12" s="74"/>
      <c r="C12" s="74"/>
      <c r="D12" s="74"/>
      <c r="E12" s="74"/>
      <c r="F12" s="14"/>
      <c r="G12" s="14"/>
      <c r="H12" s="14"/>
      <c r="I12" s="14"/>
      <c r="J12" s="14"/>
      <c r="K12" s="14"/>
    </row>
    <row r="13" spans="1:11" x14ac:dyDescent="0.25">
      <c r="A13" s="16" t="s">
        <v>47</v>
      </c>
      <c r="B13" s="16" t="s">
        <v>48</v>
      </c>
      <c r="C13" s="16" t="s">
        <v>49</v>
      </c>
      <c r="D13" s="16" t="s">
        <v>50</v>
      </c>
    </row>
    <row r="14" spans="1:11" x14ac:dyDescent="0.25">
      <c r="A14" s="17" t="s">
        <v>51</v>
      </c>
      <c r="B14" s="17" t="s">
        <v>52</v>
      </c>
      <c r="C14" s="17" t="s">
        <v>53</v>
      </c>
      <c r="D14" s="17" t="s">
        <v>54</v>
      </c>
    </row>
    <row r="15" spans="1:11" x14ac:dyDescent="0.25">
      <c r="A15" s="17"/>
      <c r="B15" s="17"/>
      <c r="C15" s="17"/>
      <c r="D15" s="17"/>
    </row>
    <row r="16" spans="1:11" x14ac:dyDescent="0.25">
      <c r="A16" s="17"/>
      <c r="B16" s="17"/>
      <c r="C16" s="17"/>
      <c r="D16" s="17"/>
    </row>
    <row r="17" spans="1:5" x14ac:dyDescent="0.25">
      <c r="A17" s="17"/>
      <c r="B17" s="17"/>
      <c r="C17" s="17"/>
      <c r="D17" s="17"/>
    </row>
    <row r="18" spans="1:5" x14ac:dyDescent="0.25">
      <c r="A18" s="17"/>
      <c r="B18" s="17"/>
      <c r="C18" s="17"/>
      <c r="D18" s="17"/>
    </row>
    <row r="19" spans="1:5" x14ac:dyDescent="0.25">
      <c r="A19" s="17"/>
      <c r="B19" s="17"/>
      <c r="C19" s="17"/>
      <c r="D19" s="17"/>
    </row>
    <row r="20" spans="1:5" x14ac:dyDescent="0.25">
      <c r="A20" s="17"/>
      <c r="B20" s="17"/>
      <c r="C20" s="17"/>
      <c r="D20" s="17"/>
    </row>
    <row r="21" spans="1:5" x14ac:dyDescent="0.25">
      <c r="A21" s="17"/>
      <c r="B21" s="17"/>
      <c r="C21" s="17"/>
      <c r="D21" s="17"/>
    </row>
    <row r="22" spans="1:5" x14ac:dyDescent="0.25">
      <c r="A22" s="17"/>
      <c r="B22" s="17"/>
      <c r="C22" s="17"/>
      <c r="D22" s="17"/>
    </row>
    <row r="23" spans="1:5" ht="21.75" x14ac:dyDescent="0.25">
      <c r="A23" s="7" t="s">
        <v>0</v>
      </c>
    </row>
    <row r="24" spans="1:5" ht="21.75" x14ac:dyDescent="0.25">
      <c r="A24" s="7" t="s">
        <v>1</v>
      </c>
    </row>
    <row r="25" spans="1:5" ht="18.75" x14ac:dyDescent="0.25">
      <c r="A25" s="5" t="s">
        <v>2</v>
      </c>
      <c r="B25" s="5" t="s">
        <v>3</v>
      </c>
      <c r="C25" s="5" t="s">
        <v>4</v>
      </c>
    </row>
    <row r="26" spans="1:5" ht="18.75" x14ac:dyDescent="0.25">
      <c r="A26" s="5" t="s">
        <v>5</v>
      </c>
      <c r="B26" s="2">
        <v>11</v>
      </c>
      <c r="C26" s="3">
        <f>B26/16</f>
        <v>0.6875</v>
      </c>
      <c r="D26" s="5" t="s">
        <v>5</v>
      </c>
      <c r="E26" s="3">
        <v>0.6875</v>
      </c>
    </row>
    <row r="27" spans="1:5" ht="18.75" x14ac:dyDescent="0.25">
      <c r="A27" s="5" t="s">
        <v>6</v>
      </c>
      <c r="B27" s="2">
        <v>5</v>
      </c>
      <c r="C27" s="3">
        <f t="shared" ref="C27:C28" si="0">B27/16</f>
        <v>0.3125</v>
      </c>
      <c r="D27" s="5" t="s">
        <v>6</v>
      </c>
      <c r="E27" s="3">
        <v>0.3125</v>
      </c>
    </row>
    <row r="28" spans="1:5" ht="18.75" x14ac:dyDescent="0.25">
      <c r="A28" s="5" t="s">
        <v>7</v>
      </c>
      <c r="B28" s="4">
        <f>SUM(B26:B27)</f>
        <v>16</v>
      </c>
      <c r="C28" s="3">
        <f t="shared" si="0"/>
        <v>1</v>
      </c>
    </row>
    <row r="29" spans="1:5" x14ac:dyDescent="0.25">
      <c r="A29" s="1" t="s">
        <v>57</v>
      </c>
    </row>
    <row r="36" spans="1:16" ht="21.75" x14ac:dyDescent="0.25">
      <c r="A36" s="60" t="s">
        <v>8</v>
      </c>
      <c r="B36" s="60"/>
      <c r="C36" s="60"/>
      <c r="D36" s="60"/>
      <c r="E36" s="60"/>
      <c r="F36" s="60"/>
      <c r="G36" s="60"/>
      <c r="H36" s="60"/>
    </row>
    <row r="37" spans="1:16" ht="21.75" x14ac:dyDescent="0.25">
      <c r="A37" s="71" t="s">
        <v>9</v>
      </c>
      <c r="B37" s="71"/>
      <c r="C37" s="71"/>
      <c r="D37" s="71"/>
      <c r="E37" s="71"/>
      <c r="F37" s="71"/>
      <c r="G37" s="71"/>
      <c r="H37" s="71"/>
    </row>
    <row r="38" spans="1:16" ht="18.75" x14ac:dyDescent="0.25">
      <c r="A38" s="70" t="s">
        <v>10</v>
      </c>
      <c r="B38" s="70" t="s">
        <v>11</v>
      </c>
      <c r="C38" s="70"/>
      <c r="D38" s="70"/>
      <c r="E38" s="70"/>
      <c r="F38" s="70"/>
      <c r="G38" s="70"/>
      <c r="H38" s="70"/>
    </row>
    <row r="39" spans="1:16" ht="18.75" x14ac:dyDescent="0.25">
      <c r="A39" s="70"/>
      <c r="B39" s="11" t="s">
        <v>12</v>
      </c>
      <c r="C39" s="5" t="s">
        <v>13</v>
      </c>
      <c r="D39" s="5" t="s">
        <v>14</v>
      </c>
      <c r="E39" s="5" t="s">
        <v>15</v>
      </c>
      <c r="F39" s="5" t="s">
        <v>16</v>
      </c>
      <c r="G39" s="5" t="s">
        <v>17</v>
      </c>
      <c r="H39" s="5" t="s">
        <v>18</v>
      </c>
      <c r="M39" s="19" t="s">
        <v>10</v>
      </c>
      <c r="N39" s="5" t="s">
        <v>13</v>
      </c>
      <c r="O39" s="5" t="s">
        <v>14</v>
      </c>
      <c r="P39" s="5" t="s">
        <v>15</v>
      </c>
    </row>
    <row r="40" spans="1:16" ht="18.75" x14ac:dyDescent="0.25">
      <c r="A40" s="5" t="s">
        <v>19</v>
      </c>
      <c r="B40" s="6">
        <f>6/16</f>
        <v>0.375</v>
      </c>
      <c r="C40" s="6">
        <f>10/16</f>
        <v>0.625</v>
      </c>
      <c r="D40" s="6">
        <v>0</v>
      </c>
      <c r="E40" s="6">
        <v>0</v>
      </c>
      <c r="F40" s="6">
        <v>0</v>
      </c>
      <c r="G40" s="6">
        <v>0</v>
      </c>
      <c r="H40" s="6">
        <f>SUM(B40:G40)</f>
        <v>1</v>
      </c>
      <c r="M40" s="5" t="s">
        <v>19</v>
      </c>
      <c r="N40" s="6">
        <v>1</v>
      </c>
      <c r="O40" s="6"/>
      <c r="P40" s="6"/>
    </row>
    <row r="41" spans="1:16" ht="18.75" x14ac:dyDescent="0.25">
      <c r="A41" s="5" t="s">
        <v>20</v>
      </c>
      <c r="B41" s="6">
        <f>5/16</f>
        <v>0.3125</v>
      </c>
      <c r="C41" s="6">
        <f>10/16</f>
        <v>0.625</v>
      </c>
      <c r="D41" s="6">
        <f>1/16</f>
        <v>6.25E-2</v>
      </c>
      <c r="E41" s="6">
        <v>0</v>
      </c>
      <c r="F41" s="6">
        <v>0</v>
      </c>
      <c r="G41" s="6">
        <v>0</v>
      </c>
      <c r="H41" s="6">
        <f t="shared" ref="H41:H43" si="1">SUM(B41:G41)</f>
        <v>1</v>
      </c>
      <c r="M41" s="5" t="s">
        <v>21</v>
      </c>
      <c r="N41" s="6">
        <v>1</v>
      </c>
      <c r="O41" s="6"/>
      <c r="P41" s="6"/>
    </row>
    <row r="42" spans="1:16" ht="18.75" x14ac:dyDescent="0.25">
      <c r="A42" s="5" t="s">
        <v>21</v>
      </c>
      <c r="B42" s="6">
        <f>5/16</f>
        <v>0.3125</v>
      </c>
      <c r="C42" s="6">
        <f>11/16</f>
        <v>0.6875</v>
      </c>
      <c r="D42" s="6">
        <v>0</v>
      </c>
      <c r="E42" s="6">
        <v>0</v>
      </c>
      <c r="F42" s="6">
        <v>0</v>
      </c>
      <c r="G42" s="6">
        <v>0</v>
      </c>
      <c r="H42" s="6">
        <f t="shared" si="1"/>
        <v>1</v>
      </c>
      <c r="M42" s="5" t="s">
        <v>20</v>
      </c>
      <c r="N42" s="6">
        <v>0.9375</v>
      </c>
      <c r="O42" s="6">
        <v>6.25E-2</v>
      </c>
      <c r="P42" s="6"/>
    </row>
    <row r="43" spans="1:16" ht="18.75" x14ac:dyDescent="0.25">
      <c r="A43" s="5" t="s">
        <v>22</v>
      </c>
      <c r="B43" s="6">
        <f>5/16</f>
        <v>0.3125</v>
      </c>
      <c r="C43" s="6">
        <f>9/16</f>
        <v>0.5625</v>
      </c>
      <c r="D43" s="6">
        <f>2/16</f>
        <v>0.125</v>
      </c>
      <c r="E43" s="6">
        <v>0</v>
      </c>
      <c r="F43" s="6">
        <v>0</v>
      </c>
      <c r="G43" s="6">
        <v>0</v>
      </c>
      <c r="H43" s="6">
        <f t="shared" si="1"/>
        <v>1</v>
      </c>
      <c r="M43" s="5" t="s">
        <v>22</v>
      </c>
      <c r="N43" s="6">
        <v>0.875</v>
      </c>
      <c r="O43" s="6">
        <v>0.125</v>
      </c>
      <c r="P43" s="6"/>
    </row>
    <row r="44" spans="1:16" x14ac:dyDescent="0.25">
      <c r="A44" s="1" t="s">
        <v>57</v>
      </c>
    </row>
    <row r="53" spans="1:14" ht="21.75" x14ac:dyDescent="0.25">
      <c r="A53" s="60" t="s">
        <v>23</v>
      </c>
      <c r="B53" s="60"/>
      <c r="C53" s="60"/>
      <c r="D53" s="60"/>
      <c r="E53" s="60"/>
      <c r="F53" s="60"/>
      <c r="G53" s="60"/>
      <c r="H53" s="60"/>
    </row>
    <row r="54" spans="1:14" ht="21.75" x14ac:dyDescent="0.25">
      <c r="A54" s="71" t="s">
        <v>24</v>
      </c>
      <c r="B54" s="71"/>
      <c r="C54" s="71"/>
      <c r="D54" s="71"/>
      <c r="E54" s="71"/>
      <c r="F54" s="71"/>
      <c r="G54" s="71"/>
      <c r="H54" s="71"/>
    </row>
    <row r="55" spans="1:14" ht="18.75" x14ac:dyDescent="0.25">
      <c r="A55" s="70" t="s">
        <v>25</v>
      </c>
      <c r="B55" s="70" t="s">
        <v>11</v>
      </c>
      <c r="C55" s="70"/>
      <c r="D55" s="70"/>
      <c r="E55" s="70"/>
      <c r="F55" s="70"/>
      <c r="G55" s="70"/>
      <c r="H55" s="70"/>
    </row>
    <row r="56" spans="1:14" ht="18.75" x14ac:dyDescent="0.25">
      <c r="A56" s="70"/>
      <c r="B56" s="11" t="s">
        <v>12</v>
      </c>
      <c r="C56" s="5" t="s">
        <v>13</v>
      </c>
      <c r="D56" s="5" t="s">
        <v>14</v>
      </c>
      <c r="E56" s="5" t="s">
        <v>15</v>
      </c>
      <c r="F56" s="5" t="s">
        <v>16</v>
      </c>
      <c r="G56" s="5" t="s">
        <v>17</v>
      </c>
      <c r="H56" s="5" t="s">
        <v>18</v>
      </c>
      <c r="J56" s="19" t="s">
        <v>25</v>
      </c>
      <c r="K56" s="5" t="s">
        <v>13</v>
      </c>
      <c r="L56" s="5" t="s">
        <v>14</v>
      </c>
      <c r="M56" s="5" t="s">
        <v>15</v>
      </c>
      <c r="N56" s="5" t="s">
        <v>17</v>
      </c>
    </row>
    <row r="57" spans="1:14" ht="18.75" x14ac:dyDescent="0.25">
      <c r="A57" s="5" t="s">
        <v>26</v>
      </c>
      <c r="B57" s="8">
        <f>6/16</f>
        <v>0.375</v>
      </c>
      <c r="C57" s="8">
        <f>10/16</f>
        <v>0.625</v>
      </c>
      <c r="D57" s="8">
        <v>0</v>
      </c>
      <c r="E57" s="8">
        <v>0</v>
      </c>
      <c r="F57" s="8">
        <v>0</v>
      </c>
      <c r="G57" s="8">
        <v>0</v>
      </c>
      <c r="H57" s="8">
        <f>SUM(B57:G57)</f>
        <v>1</v>
      </c>
      <c r="J57" s="5" t="s">
        <v>26</v>
      </c>
      <c r="K57" s="6">
        <v>1</v>
      </c>
      <c r="L57" s="6"/>
      <c r="M57" s="6"/>
      <c r="N57" s="6"/>
    </row>
    <row r="58" spans="1:14" ht="18.75" x14ac:dyDescent="0.25">
      <c r="A58" s="5" t="s">
        <v>27</v>
      </c>
      <c r="B58" s="8">
        <f>9/16</f>
        <v>0.5625</v>
      </c>
      <c r="C58" s="8">
        <f>5/16</f>
        <v>0.3125</v>
      </c>
      <c r="D58" s="8">
        <f>1/16</f>
        <v>6.25E-2</v>
      </c>
      <c r="E58" s="8">
        <v>0</v>
      </c>
      <c r="F58" s="8">
        <v>0</v>
      </c>
      <c r="G58" s="8">
        <f>1/16</f>
        <v>6.25E-2</v>
      </c>
      <c r="H58" s="8">
        <f t="shared" ref="H58:H61" si="2">SUM(B58:G58)</f>
        <v>1</v>
      </c>
      <c r="J58" s="5" t="s">
        <v>28</v>
      </c>
      <c r="K58" s="6">
        <v>0.9375</v>
      </c>
      <c r="L58" s="6">
        <v>6.25E-2</v>
      </c>
      <c r="M58" s="6"/>
      <c r="N58" s="6"/>
    </row>
    <row r="59" spans="1:14" ht="18.75" x14ac:dyDescent="0.25">
      <c r="A59" s="5" t="s">
        <v>28</v>
      </c>
      <c r="B59" s="8">
        <f>6/16</f>
        <v>0.375</v>
      </c>
      <c r="C59" s="8">
        <f>9/16</f>
        <v>0.5625</v>
      </c>
      <c r="D59" s="8">
        <f>1/16</f>
        <v>6.25E-2</v>
      </c>
      <c r="E59" s="8">
        <v>0</v>
      </c>
      <c r="F59" s="8">
        <v>0</v>
      </c>
      <c r="G59" s="8">
        <v>0</v>
      </c>
      <c r="H59" s="8">
        <f t="shared" si="2"/>
        <v>1</v>
      </c>
      <c r="J59" s="5" t="s">
        <v>30</v>
      </c>
      <c r="K59" s="6">
        <v>0.9375</v>
      </c>
      <c r="L59" s="6">
        <v>6.25E-2</v>
      </c>
      <c r="M59" s="6"/>
      <c r="N59" s="6"/>
    </row>
    <row r="60" spans="1:14" ht="18.75" x14ac:dyDescent="0.25">
      <c r="A60" s="5" t="s">
        <v>29</v>
      </c>
      <c r="B60" s="8">
        <f>8/16</f>
        <v>0.5</v>
      </c>
      <c r="C60" s="8">
        <f>6/16</f>
        <v>0.375</v>
      </c>
      <c r="D60" s="8">
        <f>2/16</f>
        <v>0.125</v>
      </c>
      <c r="E60" s="8">
        <v>0</v>
      </c>
      <c r="F60" s="8">
        <v>0</v>
      </c>
      <c r="G60" s="8">
        <v>0</v>
      </c>
      <c r="H60" s="8">
        <f t="shared" si="2"/>
        <v>1</v>
      </c>
      <c r="J60" s="5" t="s">
        <v>27</v>
      </c>
      <c r="K60" s="6">
        <v>0.875</v>
      </c>
      <c r="L60" s="6">
        <v>6.25E-2</v>
      </c>
      <c r="M60" s="6"/>
      <c r="N60" s="6">
        <v>6.25E-2</v>
      </c>
    </row>
    <row r="61" spans="1:14" ht="18.75" x14ac:dyDescent="0.25">
      <c r="A61" s="5" t="s">
        <v>30</v>
      </c>
      <c r="B61" s="8">
        <f>8/16</f>
        <v>0.5</v>
      </c>
      <c r="C61" s="8">
        <f>7/16</f>
        <v>0.4375</v>
      </c>
      <c r="D61" s="8">
        <f>1/16</f>
        <v>6.25E-2</v>
      </c>
      <c r="E61" s="8">
        <v>0</v>
      </c>
      <c r="F61" s="8">
        <v>0</v>
      </c>
      <c r="G61" s="8">
        <v>0</v>
      </c>
      <c r="H61" s="8">
        <f t="shared" si="2"/>
        <v>1</v>
      </c>
      <c r="J61" s="5" t="s">
        <v>29</v>
      </c>
      <c r="K61" s="6">
        <v>0.875</v>
      </c>
      <c r="L61" s="6">
        <v>0.125</v>
      </c>
      <c r="M61" s="6"/>
      <c r="N61" s="6"/>
    </row>
    <row r="62" spans="1:14" x14ac:dyDescent="0.25">
      <c r="A62" s="1" t="s">
        <v>57</v>
      </c>
      <c r="K62" s="18"/>
      <c r="L62" s="18"/>
      <c r="M62" s="18"/>
      <c r="N62" s="18"/>
    </row>
    <row r="63" spans="1:14" x14ac:dyDescent="0.25">
      <c r="K63" s="18"/>
      <c r="L63" s="18"/>
      <c r="M63" s="18"/>
      <c r="N63" s="18"/>
    </row>
    <row r="64" spans="1:14" x14ac:dyDescent="0.25">
      <c r="K64" s="18"/>
      <c r="L64" s="18"/>
      <c r="M64" s="18"/>
      <c r="N64" s="18"/>
    </row>
    <row r="65" spans="1:14" x14ac:dyDescent="0.25">
      <c r="K65" s="18"/>
      <c r="L65" s="18"/>
      <c r="M65" s="18"/>
      <c r="N65" s="18"/>
    </row>
    <row r="66" spans="1:14" x14ac:dyDescent="0.25">
      <c r="K66" s="18"/>
      <c r="L66" s="18"/>
      <c r="M66" s="18"/>
      <c r="N66" s="18"/>
    </row>
    <row r="67" spans="1:14" x14ac:dyDescent="0.25">
      <c r="K67" s="18"/>
      <c r="L67" s="18"/>
      <c r="M67" s="18"/>
      <c r="N67" s="18"/>
    </row>
    <row r="68" spans="1:14" ht="21.75" x14ac:dyDescent="0.25">
      <c r="A68" s="60" t="s">
        <v>31</v>
      </c>
      <c r="B68" s="60"/>
      <c r="C68" s="60"/>
      <c r="D68" s="60"/>
      <c r="E68" s="60"/>
      <c r="F68" s="60"/>
      <c r="G68" s="60"/>
      <c r="H68" s="60"/>
    </row>
    <row r="69" spans="1:14" ht="21.75" x14ac:dyDescent="0.25">
      <c r="A69" s="60" t="s">
        <v>32</v>
      </c>
      <c r="B69" s="60"/>
      <c r="C69" s="60"/>
      <c r="D69" s="60"/>
      <c r="E69" s="60"/>
      <c r="F69" s="60"/>
      <c r="G69" s="60"/>
      <c r="H69" s="60"/>
    </row>
    <row r="70" spans="1:14" ht="18.75" x14ac:dyDescent="0.25">
      <c r="A70" s="70" t="s">
        <v>33</v>
      </c>
      <c r="B70" s="70" t="s">
        <v>11</v>
      </c>
      <c r="C70" s="70"/>
      <c r="D70" s="70"/>
      <c r="E70" s="70"/>
      <c r="F70" s="70"/>
      <c r="G70" s="70"/>
      <c r="H70" s="70"/>
    </row>
    <row r="71" spans="1:14" ht="18.75" x14ac:dyDescent="0.25">
      <c r="A71" s="70"/>
      <c r="B71" s="5" t="s">
        <v>12</v>
      </c>
      <c r="C71" s="5" t="s">
        <v>13</v>
      </c>
      <c r="D71" s="5" t="s">
        <v>14</v>
      </c>
      <c r="E71" s="5" t="s">
        <v>15</v>
      </c>
      <c r="F71" s="5" t="s">
        <v>16</v>
      </c>
      <c r="G71" s="5" t="s">
        <v>17</v>
      </c>
      <c r="H71" s="5" t="s">
        <v>18</v>
      </c>
      <c r="I71" s="5" t="s">
        <v>33</v>
      </c>
      <c r="J71" s="5" t="s">
        <v>13</v>
      </c>
      <c r="K71" s="5" t="s">
        <v>14</v>
      </c>
      <c r="L71" s="5" t="s">
        <v>15</v>
      </c>
      <c r="M71" s="5" t="s">
        <v>17</v>
      </c>
    </row>
    <row r="72" spans="1:14" ht="18.75" x14ac:dyDescent="0.25">
      <c r="A72" s="5" t="s">
        <v>34</v>
      </c>
      <c r="B72" s="8">
        <f>8/16</f>
        <v>0.5</v>
      </c>
      <c r="C72" s="8">
        <f>7/16</f>
        <v>0.4375</v>
      </c>
      <c r="D72" s="8">
        <f>1/16</f>
        <v>6.25E-2</v>
      </c>
      <c r="E72" s="8">
        <v>0</v>
      </c>
      <c r="F72" s="8">
        <v>0</v>
      </c>
      <c r="G72" s="8">
        <v>0</v>
      </c>
      <c r="H72" s="8">
        <f>SUM(B72:G72)</f>
        <v>1</v>
      </c>
      <c r="I72" s="5" t="s">
        <v>34</v>
      </c>
      <c r="J72" s="6">
        <v>0.9375</v>
      </c>
      <c r="K72" s="6">
        <v>6.25E-2</v>
      </c>
      <c r="L72" s="6"/>
    </row>
    <row r="73" spans="1:14" ht="18.75" x14ac:dyDescent="0.25">
      <c r="A73" s="5" t="s">
        <v>35</v>
      </c>
      <c r="B73" s="8">
        <f>6/16</f>
        <v>0.375</v>
      </c>
      <c r="C73" s="8">
        <f>9/16</f>
        <v>0.5625</v>
      </c>
      <c r="D73" s="8">
        <f>1/16</f>
        <v>6.25E-2</v>
      </c>
      <c r="E73" s="8">
        <v>0</v>
      </c>
      <c r="F73" s="8">
        <v>0</v>
      </c>
      <c r="G73" s="8">
        <v>0</v>
      </c>
      <c r="H73" s="8">
        <f t="shared" ref="H73:H74" si="3">SUM(B73:G73)</f>
        <v>1</v>
      </c>
      <c r="I73" s="5" t="s">
        <v>35</v>
      </c>
      <c r="J73" s="6">
        <v>0.9375</v>
      </c>
      <c r="K73" s="6">
        <v>6.25E-2</v>
      </c>
      <c r="L73" s="6"/>
    </row>
    <row r="74" spans="1:14" ht="18.75" x14ac:dyDescent="0.25">
      <c r="A74" s="5" t="s">
        <v>36</v>
      </c>
      <c r="B74" s="8">
        <f>6/16</f>
        <v>0.375</v>
      </c>
      <c r="C74" s="8">
        <f>8/16</f>
        <v>0.5</v>
      </c>
      <c r="D74" s="8">
        <f>2/16</f>
        <v>0.125</v>
      </c>
      <c r="E74" s="8">
        <v>0</v>
      </c>
      <c r="F74" s="8">
        <v>0</v>
      </c>
      <c r="G74" s="8">
        <v>0</v>
      </c>
      <c r="H74" s="8">
        <f t="shared" si="3"/>
        <v>1</v>
      </c>
      <c r="I74" s="5" t="s">
        <v>36</v>
      </c>
      <c r="J74" s="6">
        <v>0.875</v>
      </c>
      <c r="K74" s="6">
        <v>0.125</v>
      </c>
      <c r="L74" s="6"/>
    </row>
    <row r="75" spans="1:14" x14ac:dyDescent="0.25">
      <c r="A75" s="1" t="s">
        <v>57</v>
      </c>
      <c r="J75" s="18">
        <f>AVERAGE(J72:J74)</f>
        <v>0.91666666666666663</v>
      </c>
    </row>
    <row r="76" spans="1:14" ht="27.75" x14ac:dyDescent="0.25">
      <c r="A76" s="9"/>
      <c r="B76" s="10"/>
    </row>
    <row r="81" spans="1:13" ht="21.75" x14ac:dyDescent="0.25">
      <c r="A81" s="60" t="s">
        <v>37</v>
      </c>
      <c r="B81" s="60"/>
      <c r="C81" s="60"/>
      <c r="D81" s="60"/>
      <c r="E81" s="60"/>
      <c r="F81" s="60"/>
      <c r="G81" s="60"/>
      <c r="H81" s="60"/>
    </row>
    <row r="82" spans="1:13" ht="21.75" x14ac:dyDescent="0.25">
      <c r="A82" s="71" t="s">
        <v>38</v>
      </c>
      <c r="B82" s="71"/>
      <c r="C82" s="71"/>
      <c r="D82" s="71"/>
      <c r="E82" s="71"/>
      <c r="F82" s="71"/>
      <c r="G82" s="71"/>
      <c r="H82" s="71"/>
    </row>
    <row r="83" spans="1:13" ht="18" x14ac:dyDescent="0.25">
      <c r="A83" s="69" t="s">
        <v>39</v>
      </c>
      <c r="B83" s="69" t="s">
        <v>11</v>
      </c>
      <c r="C83" s="69"/>
      <c r="D83" s="69"/>
      <c r="E83" s="69"/>
      <c r="F83" s="69"/>
      <c r="G83" s="69"/>
      <c r="H83" s="69"/>
    </row>
    <row r="84" spans="1:13" ht="18.75" x14ac:dyDescent="0.25">
      <c r="A84" s="69"/>
      <c r="B84" s="5" t="s">
        <v>12</v>
      </c>
      <c r="C84" s="5" t="s">
        <v>13</v>
      </c>
      <c r="D84" s="5" t="s">
        <v>14</v>
      </c>
      <c r="E84" s="5" t="s">
        <v>15</v>
      </c>
      <c r="F84" s="5" t="s">
        <v>16</v>
      </c>
      <c r="G84" s="5" t="s">
        <v>17</v>
      </c>
      <c r="H84" s="5" t="s">
        <v>18</v>
      </c>
      <c r="K84" s="11" t="s">
        <v>39</v>
      </c>
      <c r="L84" s="5" t="s">
        <v>13</v>
      </c>
      <c r="M84" s="5" t="s">
        <v>14</v>
      </c>
    </row>
    <row r="85" spans="1:13" ht="18" x14ac:dyDescent="0.25">
      <c r="A85" s="11" t="s">
        <v>40</v>
      </c>
      <c r="B85" s="6">
        <f>8/16</f>
        <v>0.5</v>
      </c>
      <c r="C85" s="6">
        <f>7/16</f>
        <v>0.4375</v>
      </c>
      <c r="D85" s="6">
        <f>1/16</f>
        <v>6.25E-2</v>
      </c>
      <c r="E85" s="6">
        <v>0</v>
      </c>
      <c r="F85" s="6">
        <v>0</v>
      </c>
      <c r="G85" s="6">
        <v>0</v>
      </c>
      <c r="H85" s="6">
        <f>SUM(B85:G85)</f>
        <v>1</v>
      </c>
      <c r="K85" s="11" t="s">
        <v>40</v>
      </c>
      <c r="L85" s="6">
        <f>B85+C85</f>
        <v>0.9375</v>
      </c>
      <c r="M85" s="6">
        <f>D85</f>
        <v>6.25E-2</v>
      </c>
    </row>
    <row r="86" spans="1:13" ht="18" x14ac:dyDescent="0.25">
      <c r="A86" s="11" t="s">
        <v>41</v>
      </c>
      <c r="B86" s="6">
        <f>8/16</f>
        <v>0.5</v>
      </c>
      <c r="C86" s="6">
        <f>7/16</f>
        <v>0.4375</v>
      </c>
      <c r="D86" s="6">
        <f>1/16</f>
        <v>6.25E-2</v>
      </c>
      <c r="E86" s="6">
        <v>0</v>
      </c>
      <c r="F86" s="6">
        <v>0</v>
      </c>
      <c r="G86" s="6">
        <v>0</v>
      </c>
      <c r="H86" s="6">
        <f t="shared" ref="H86:H88" si="4">SUM(B86:G86)</f>
        <v>1</v>
      </c>
      <c r="K86" s="11" t="s">
        <v>41</v>
      </c>
      <c r="L86" s="6">
        <f t="shared" ref="L86:L88" si="5">B86+C86</f>
        <v>0.9375</v>
      </c>
      <c r="M86" s="6">
        <f t="shared" ref="M86:M88" si="6">D86</f>
        <v>6.25E-2</v>
      </c>
    </row>
    <row r="87" spans="1:13" ht="18" x14ac:dyDescent="0.25">
      <c r="A87" s="11" t="s">
        <v>42</v>
      </c>
      <c r="B87" s="6">
        <f>7/16</f>
        <v>0.4375</v>
      </c>
      <c r="C87" s="6">
        <f>8/16</f>
        <v>0.5</v>
      </c>
      <c r="D87" s="6">
        <f>1/16</f>
        <v>6.25E-2</v>
      </c>
      <c r="E87" s="6">
        <v>0</v>
      </c>
      <c r="F87" s="6">
        <v>0</v>
      </c>
      <c r="G87" s="6">
        <v>0</v>
      </c>
      <c r="H87" s="6">
        <f t="shared" si="4"/>
        <v>1</v>
      </c>
      <c r="K87" s="11" t="s">
        <v>42</v>
      </c>
      <c r="L87" s="6">
        <f t="shared" si="5"/>
        <v>0.9375</v>
      </c>
      <c r="M87" s="6">
        <f t="shared" si="6"/>
        <v>6.25E-2</v>
      </c>
    </row>
    <row r="88" spans="1:13" ht="18" x14ac:dyDescent="0.25">
      <c r="A88" s="11" t="s">
        <v>43</v>
      </c>
      <c r="B88" s="6">
        <f>6/16</f>
        <v>0.375</v>
      </c>
      <c r="C88" s="6">
        <f>9/16</f>
        <v>0.5625</v>
      </c>
      <c r="D88" s="6">
        <f>1/16</f>
        <v>6.25E-2</v>
      </c>
      <c r="E88" s="6">
        <v>0</v>
      </c>
      <c r="F88" s="6">
        <v>0</v>
      </c>
      <c r="G88" s="6">
        <v>0</v>
      </c>
      <c r="H88" s="6">
        <f t="shared" si="4"/>
        <v>1</v>
      </c>
      <c r="K88" s="11" t="s">
        <v>43</v>
      </c>
      <c r="L88" s="6">
        <f t="shared" si="5"/>
        <v>0.9375</v>
      </c>
      <c r="M88" s="6">
        <f t="shared" si="6"/>
        <v>6.25E-2</v>
      </c>
    </row>
    <row r="89" spans="1:13" x14ac:dyDescent="0.25">
      <c r="A89" s="1" t="s">
        <v>57</v>
      </c>
    </row>
  </sheetData>
  <mergeCells count="20">
    <mergeCell ref="A37:H37"/>
    <mergeCell ref="A8:E8"/>
    <mergeCell ref="A10:F10"/>
    <mergeCell ref="A11:F11"/>
    <mergeCell ref="A12:E12"/>
    <mergeCell ref="A36:H36"/>
    <mergeCell ref="A38:A39"/>
    <mergeCell ref="B38:H38"/>
    <mergeCell ref="A53:H53"/>
    <mergeCell ref="A54:H54"/>
    <mergeCell ref="A55:A56"/>
    <mergeCell ref="B55:H55"/>
    <mergeCell ref="A83:A84"/>
    <mergeCell ref="B83:H83"/>
    <mergeCell ref="A68:H68"/>
    <mergeCell ref="A69:H69"/>
    <mergeCell ref="A70:A71"/>
    <mergeCell ref="B70:H70"/>
    <mergeCell ref="A81:H81"/>
    <mergeCell ref="A82:H82"/>
  </mergeCells>
  <hyperlinks>
    <hyperlink ref="A13" r:id="rId1" xr:uid="{6ABE5CFE-B452-453A-AFC9-46A18A7BBE7E}"/>
    <hyperlink ref="B13" r:id="rId2" xr:uid="{19C2D8D8-FD79-4D85-ABE5-904E559E0A9E}"/>
    <hyperlink ref="C13" r:id="rId3" xr:uid="{A5878509-D95C-4C3B-83AA-DAFBE263F41A}"/>
    <hyperlink ref="D13" r:id="rId4" xr:uid="{E802588B-7331-4AA5-AC19-E68950622C3F}"/>
    <hyperlink ref="B14" r:id="rId5" xr:uid="{96EB0285-2F95-4591-AA46-1332268C8A8C}"/>
    <hyperlink ref="D14" r:id="rId6" xr:uid="{3501DF02-2155-48A9-BFDE-255C91D9576F}"/>
    <hyperlink ref="C14" r:id="rId7" xr:uid="{2105E40D-DD9B-4198-B204-8B6060EE5CB2}"/>
    <hyperlink ref="A14" r:id="rId8" xr:uid="{2EB37AD4-7BC6-4309-ABEE-B41556F0EC1A}"/>
  </hyperlinks>
  <pageMargins left="0.7" right="0.7" top="0.75" bottom="0.75" header="0.3" footer="0.3"/>
  <pageSetup paperSize="9" orientation="portrait" r:id="rId9"/>
  <ignoredErrors>
    <ignoredError sqref="B58:D60" formula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Sheet1 (2)</vt:lpstr>
      <vt:lpstr>Sheet1!_Hlk112071434</vt:lpstr>
      <vt:lpstr>Sheet1!_Hlk113344210</vt:lpstr>
      <vt:lpstr>Sheet1!_Hlk78796764</vt:lpstr>
      <vt:lpstr>Sheet1!_Hlk81394818</vt:lpstr>
      <vt:lpstr>Sheet1!_Hlk81394838</vt:lpstr>
      <vt:lpstr>Sheet1!_Hlk81395842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Nada Babiker</cp:lastModifiedBy>
  <dcterms:created xsi:type="dcterms:W3CDTF">2015-06-05T18:17:20Z</dcterms:created>
  <dcterms:modified xsi:type="dcterms:W3CDTF">2022-10-10T08:42:58Z</dcterms:modified>
</cp:coreProperties>
</file>